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520" firstSheet="1" activeTab="3"/>
  </bookViews>
  <sheets>
    <sheet name="2018年滑县新增一般债券安排明细表" sheetId="1" r:id="rId1"/>
    <sheet name="2018年滑县新增专项债券安排明细表" sheetId="2" r:id="rId2"/>
    <sheet name="2018年一般公共预算调整表" sheetId="3" r:id="rId3"/>
    <sheet name="2018年政府性基金预算调整表" sheetId="4" r:id="rId4"/>
  </sheets>
  <definedNames>
    <definedName name="_xlnm.Print_Titles" localSheetId="2">'2018年一般公共预算调整表'!$1:$5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470000-464204=5796
</t>
        </r>
        <r>
          <rPr>
            <sz val="9"/>
            <rFont val="宋体"/>
            <charset val="134"/>
          </rPr>
          <t>46330-5796=40534</t>
        </r>
      </text>
    </comment>
    <comment ref="D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4入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11+1.4</t>
        </r>
      </text>
    </comment>
    <comment ref="H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含上级指标48万</t>
        </r>
      </text>
    </comment>
    <comment ref="H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上级旅游厕所</t>
        </r>
      </text>
    </comment>
    <comment ref="H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上级3+结余4</t>
        </r>
      </text>
    </comment>
    <comment ref="G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上级</t>
        </r>
      </text>
    </comment>
  </commentList>
</comments>
</file>

<file path=xl/sharedStrings.xml><?xml version="1.0" encoding="utf-8"?>
<sst xmlns="http://schemas.openxmlformats.org/spreadsheetml/2006/main" count="232">
  <si>
    <t>附表：1</t>
  </si>
  <si>
    <t>2018年滑县新增一般债券安排明细表</t>
  </si>
  <si>
    <t>单位：万元</t>
  </si>
  <si>
    <t>序号</t>
  </si>
  <si>
    <t>项目基本情况</t>
  </si>
  <si>
    <t>金额</t>
  </si>
  <si>
    <t>备注</t>
  </si>
  <si>
    <t>项目名称</t>
  </si>
  <si>
    <t>管理使用单位</t>
  </si>
  <si>
    <r>
      <rPr>
        <sz val="12"/>
        <color theme="1"/>
        <rFont val="宋体"/>
        <charset val="134"/>
      </rPr>
      <t>百城建设提质</t>
    </r>
    <r>
      <rPr>
        <sz val="12"/>
        <rFont val="宋体"/>
        <charset val="134"/>
      </rPr>
      <t>-滑县城市公交站点配套候车亭建设</t>
    </r>
  </si>
  <si>
    <t>滑县交通运输局</t>
  </si>
  <si>
    <t>滑县郑州至济南铁路滑县段建设项目</t>
  </si>
  <si>
    <t>滑县发改委</t>
  </si>
  <si>
    <t>百城建设提质-人民路北段大修改造建设项目</t>
  </si>
  <si>
    <t>滑县住建局</t>
  </si>
  <si>
    <t>百城建设提质-中州大道东延绿化建设项目</t>
  </si>
  <si>
    <t>2017年第一批、第二批通村公路建设项目</t>
  </si>
  <si>
    <t>滑县农村公路管理所</t>
  </si>
  <si>
    <t>新增省道306线滑县境老爷庙至新乡交界段改建工程</t>
  </si>
  <si>
    <t>滑县公路管理局</t>
  </si>
  <si>
    <t>新增国道G342线（滑县境）白道口金堤河至浚县交界改建工程</t>
  </si>
  <si>
    <t>百城建设提质-政通大道路灯工程</t>
  </si>
  <si>
    <t>百城建设提质-干线公路安全隐患排查点红绿灯安装工程</t>
  </si>
  <si>
    <t>百城建设提质-滑县气象观测站整体搬迁工程项目</t>
  </si>
  <si>
    <t>滑县气象局</t>
  </si>
  <si>
    <t>百城建设提质-滑县小铺乡三村中心小学改扩建项目</t>
  </si>
  <si>
    <t>小铺乡政府</t>
  </si>
  <si>
    <t>百城建设提质-滑县第一高级中学东校区建设</t>
  </si>
  <si>
    <t>滑县教体局</t>
  </si>
  <si>
    <t>百城建设提质-贸易路北延改造项目</t>
  </si>
  <si>
    <t>百城建设提质-滑州大道道路两侧景观绿化及道路建设项目</t>
  </si>
  <si>
    <t>百城建设提质-市政道路</t>
  </si>
  <si>
    <t>滑县产业集聚区管委会</t>
  </si>
  <si>
    <t>百城建设提质-产业集聚区英才中学</t>
  </si>
  <si>
    <t>百城建设提质-产业集聚区英才小学</t>
  </si>
  <si>
    <t>百城建设提质-滑县产业集聚区村民安置房</t>
  </si>
  <si>
    <t>百城建设提质-滑县城区道路绿化及浇水管网建设项目</t>
  </si>
  <si>
    <t>滑县园林绿化管理处</t>
  </si>
  <si>
    <t>百城建设提质-未来路、黄山路、振兴路绿化项目</t>
  </si>
  <si>
    <t>百城建设提质-城区滑州路游园工程及背街小巷景观绿化建设项目</t>
  </si>
  <si>
    <t>百城建设提质-解放南环街头公园景观绿化建设项目</t>
  </si>
  <si>
    <t>百城建设提质-路灯安装及大修工程</t>
  </si>
  <si>
    <t>百城建设提质-大功河整修绿化亮化工程</t>
  </si>
  <si>
    <t>百城建设提质-公厕建设</t>
  </si>
  <si>
    <t>百城建设提质-解放路、红旗路路沿石、人行道提升改造</t>
  </si>
  <si>
    <t>百城建设提质-沿河东路西路大修改造</t>
  </si>
  <si>
    <t>百城建设提质-嵩山路建设工程</t>
  </si>
  <si>
    <t>百城建设提质-漓江路西延建设工程</t>
  </si>
  <si>
    <t>百城建设提质-工贸路建设工程</t>
  </si>
  <si>
    <t>百城建设提质-滑兴路大修改造工程</t>
  </si>
  <si>
    <t>百城建设提质-解放路大修及提升改造</t>
  </si>
  <si>
    <t>百城建设提质-滑兴路、人民路、滑州路路沿石人行道提升改造</t>
  </si>
  <si>
    <t>百城建设提质-40个交叉路口红绿灯安装</t>
  </si>
  <si>
    <t>百城建设提质-城区十个平交口改造</t>
  </si>
  <si>
    <t xml:space="preserve">百城建设提质-双桥泵站重建
</t>
  </si>
  <si>
    <t>滑县清源污水处理有限公司</t>
  </si>
  <si>
    <t>乡村振兴工程</t>
  </si>
  <si>
    <t>粮食产后服务中心建设项目</t>
  </si>
  <si>
    <t>滑县粮食局</t>
  </si>
  <si>
    <t>焦虎镇政府</t>
  </si>
  <si>
    <t>牛屯镇政府</t>
  </si>
  <si>
    <t>半坡店乡政府</t>
  </si>
  <si>
    <t>老店镇政府</t>
  </si>
  <si>
    <t>王庄镇政府</t>
  </si>
  <si>
    <t>森林公园内路网建设工程款（2018年新增一般债券安排）</t>
  </si>
  <si>
    <t>森林公园内特色林木建设工程款（2018年新增一般债券安排）</t>
  </si>
  <si>
    <t>合    计</t>
  </si>
  <si>
    <t>附表：2</t>
  </si>
  <si>
    <t>2018年滑县新增专项债券安排明细表</t>
  </si>
  <si>
    <t>2018年棚户区改造项目（滑县三村片区、滑县北辛店企业家属院及宿舍楼片区、滑县北辛店化肥厂周边片区、滑县北辛店酒厂家属院周边片区、滑县向阳小学周边片区）</t>
  </si>
  <si>
    <t>滑县住房和城乡建设局</t>
  </si>
  <si>
    <t>合   计</t>
  </si>
  <si>
    <t>附件3</t>
  </si>
  <si>
    <t>滑县2018年一般公共预算调整方案（草案）</t>
  </si>
  <si>
    <r>
      <rPr>
        <b/>
        <sz val="12"/>
        <rFont val="Times New Roman"/>
        <charset val="0"/>
      </rPr>
      <t xml:space="preserve">   </t>
    </r>
    <r>
      <rPr>
        <b/>
        <sz val="12"/>
        <rFont val="黑体"/>
        <charset val="134"/>
      </rPr>
      <t>单位：万元</t>
    </r>
  </si>
  <si>
    <t>收　　　　入</t>
  </si>
  <si>
    <t>支　　　　出</t>
  </si>
  <si>
    <r>
      <rPr>
        <b/>
        <sz val="12"/>
        <rFont val="黑体"/>
        <charset val="134"/>
      </rPr>
      <t>项</t>
    </r>
    <r>
      <rPr>
        <b/>
        <sz val="12"/>
        <rFont val="Times New Roman"/>
        <charset val="0"/>
      </rPr>
      <t xml:space="preserve">  </t>
    </r>
    <r>
      <rPr>
        <b/>
        <sz val="12"/>
        <rFont val="黑体"/>
        <charset val="134"/>
      </rPr>
      <t>目</t>
    </r>
  </si>
  <si>
    <t>调整前</t>
  </si>
  <si>
    <t>调整变动</t>
  </si>
  <si>
    <t>调整后</t>
  </si>
  <si>
    <r>
      <rPr>
        <b/>
        <sz val="12"/>
        <rFont val="黑体"/>
        <charset val="134"/>
      </rPr>
      <t>项</t>
    </r>
    <r>
      <rPr>
        <b/>
        <sz val="12"/>
        <rFont val="Times New Roman"/>
        <charset val="0"/>
      </rPr>
      <t xml:space="preserve">          </t>
    </r>
    <r>
      <rPr>
        <b/>
        <sz val="12"/>
        <rFont val="黑体"/>
        <charset val="134"/>
      </rPr>
      <t>目</t>
    </r>
  </si>
  <si>
    <t>一、本年收入</t>
  </si>
  <si>
    <t>一、本年支出</t>
  </si>
  <si>
    <t>一、税收收入</t>
  </si>
  <si>
    <t>一般公共服务支出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</si>
  <si>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增值税</t>
    </r>
  </si>
  <si>
    <t>国防支出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</si>
  <si>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营业税</t>
    </r>
  </si>
  <si>
    <t>公共安全支出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</si>
  <si>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企业所得税</t>
    </r>
  </si>
  <si>
    <t>教育支出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</si>
  <si>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企业所得税退税</t>
    </r>
  </si>
  <si>
    <t>科学技术支出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</si>
  <si>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个人所得税</t>
    </r>
  </si>
  <si>
    <t>文化体育与传媒支出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</si>
  <si>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资源税</t>
    </r>
  </si>
  <si>
    <t>社会保障和就业支出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</si>
  <si>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城市维护建设税</t>
    </r>
  </si>
  <si>
    <t>医疗卫生与计划生育支出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</si>
  <si>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房产税</t>
    </r>
  </si>
  <si>
    <t>节能环保支出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</si>
  <si>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印花税</t>
    </r>
  </si>
  <si>
    <t>城乡社区支出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</si>
  <si>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城镇土地使用税</t>
    </r>
  </si>
  <si>
    <t>农林水支出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</si>
  <si>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土地增值税</t>
    </r>
  </si>
  <si>
    <t>交通运输支出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</si>
  <si>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车船税</t>
    </r>
  </si>
  <si>
    <t>资源勘探信息等支出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</si>
  <si>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耕地占用税</t>
    </r>
  </si>
  <si>
    <t>商业服务业等支出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</si>
  <si>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契税</t>
    </r>
  </si>
  <si>
    <t>金融支出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</si>
  <si>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烟叶税</t>
    </r>
  </si>
  <si>
    <t>援助其他地区支出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</si>
  <si>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环境保护税</t>
    </r>
  </si>
  <si>
    <t>国土海洋气象等支出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</si>
  <si>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其他税收收入</t>
    </r>
  </si>
  <si>
    <t>住房保障支出</t>
  </si>
  <si>
    <t>二、非税收入</t>
  </si>
  <si>
    <t>粮油物资储备支出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</si>
  <si>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专项收入</t>
    </r>
  </si>
  <si>
    <t>预备费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</si>
  <si>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行政事业性收费收入</t>
    </r>
  </si>
  <si>
    <t>其他支出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</si>
  <si>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罚没收入</t>
    </r>
  </si>
  <si>
    <t>债务付息支出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</si>
  <si>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国有资本经营收入</t>
    </r>
  </si>
  <si>
    <t>债务发行费用支出</t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</si>
  <si>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国有资源（资产）有偿使用收入</t>
    </r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</si>
  <si>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捐赠收入</t>
    </r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</si>
  <si>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政府住房基金收入</t>
    </r>
  </si>
  <si>
    <r>
      <rPr>
        <sz val="12"/>
        <rFont val="Times New Roman"/>
        <charset val="0"/>
      </rPr>
      <t xml:space="preserve">    </t>
    </r>
    <r>
      <rPr>
        <sz val="12"/>
        <rFont val="宋体"/>
        <charset val="0"/>
      </rPr>
      <t>其他收入</t>
    </r>
  </si>
  <si>
    <t>一般公共预算收入合计</t>
  </si>
  <si>
    <t>一般公共预算支出合计</t>
  </si>
  <si>
    <t>二、上级补助收入</t>
  </si>
  <si>
    <t>二、中央专项转移支付省级留用（含待分）</t>
  </si>
  <si>
    <t>返还性收入</t>
  </si>
  <si>
    <t>三、中央一般性转移支付增量省级使用</t>
  </si>
  <si>
    <t>一般性转移支付收入</t>
  </si>
  <si>
    <t>四、债券转贷市县支出</t>
  </si>
  <si>
    <t>专项转移支付收入</t>
  </si>
  <si>
    <t>五、补助支出</t>
  </si>
  <si>
    <t>三、上解收入</t>
  </si>
  <si>
    <t>返还性支出</t>
  </si>
  <si>
    <t>四、动用预算稳定调节基金</t>
  </si>
  <si>
    <t>一般性转移支付支出</t>
  </si>
  <si>
    <t>五、一般债务收入</t>
  </si>
  <si>
    <t>中央专项转移支付补助支出</t>
  </si>
  <si>
    <t>六、调入资金</t>
  </si>
  <si>
    <t>六、上解支出</t>
  </si>
  <si>
    <t>七、使用预算稳定调节基金安排的支出</t>
  </si>
  <si>
    <t>八、安排预算稳定调节基金</t>
  </si>
  <si>
    <t>一般公共预算收入总计</t>
  </si>
  <si>
    <t>一般公共预算支出总计</t>
  </si>
  <si>
    <t>附件4</t>
  </si>
  <si>
    <t>2018年政府性基金预算调整方案（草案）</t>
  </si>
  <si>
    <t>项          目</t>
  </si>
  <si>
    <t>调整
变动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</si>
  <si>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</si>
  <si>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</si>
  <si>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</si>
  <si>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</si>
  <si>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</si>
  <si>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</si>
  <si>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</si>
  <si>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</si>
  <si>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</si>
  <si>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</si>
  <si>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</si>
  <si>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</si>
  <si>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</si>
  <si>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 xml:space="preserve">    可再生能源电价附加收入安排的支出</t>
  </si>
  <si>
    <t>八、农业土地开发资金收入</t>
  </si>
  <si>
    <t xml:space="preserve">    废弃电器电子产品处理基金支出</t>
  </si>
  <si>
    <t>九、国有土地使用权出让收入</t>
  </si>
  <si>
    <t>四、城乡社区支出</t>
  </si>
  <si>
    <t>十、大中型水库库区基金收入</t>
  </si>
  <si>
    <t xml:space="preserve">    国有土地使用权出让收入及对应专项债务收入安排的支出</t>
  </si>
  <si>
    <t>十一、彩票公益金收入</t>
  </si>
  <si>
    <t xml:space="preserve">    城市公用事业附加及对应专项债务收入安排的支出</t>
  </si>
  <si>
    <t>十二、城市基础设施配套费收入</t>
  </si>
  <si>
    <t xml:space="preserve">    国有土地收益基金及对应专项债务收入安排的支出</t>
  </si>
  <si>
    <t>十三、小型水库移民扶助基金收入</t>
  </si>
  <si>
    <t xml:space="preserve">    农业土地开发资金及对应专项债务收入安排的支出</t>
  </si>
  <si>
    <t>十四、国家重大水利工程建设基金收入</t>
  </si>
  <si>
    <t xml:space="preserve">    城市基础设施配套费及对应专项债务收入安排的支出</t>
  </si>
  <si>
    <t>十五、车辆通行费</t>
  </si>
  <si>
    <t xml:space="preserve">    污水处理费收入及对应专项债务收入安排的支出</t>
  </si>
  <si>
    <t>十六、污水处理费收入</t>
  </si>
  <si>
    <t>五、农林水支出</t>
  </si>
  <si>
    <t>十七、彩票发行机构和彩票销售机构的业务费用</t>
  </si>
  <si>
    <t xml:space="preserve">    新菜地开发建设基金及对应专项债务收入安排的支出</t>
  </si>
  <si>
    <t>十八、其他政府性基金收入</t>
  </si>
  <si>
    <t xml:space="preserve">    大中型水库库区基金及对应债务专著收入安排的支出</t>
  </si>
  <si>
    <t>十九、彩票发行机构和彩票销售机构的业务费用</t>
  </si>
  <si>
    <t xml:space="preserve">    三峡水库库区基金支出</t>
  </si>
  <si>
    <t>二十、其他政府性基金收入</t>
  </si>
  <si>
    <t xml:space="preserve">    国家重大水利工程建设基金及对应专项债务收入安排的支出</t>
  </si>
  <si>
    <t>二十一、其他政府性基金收入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</si>
  <si>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</si>
  <si>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</si>
  <si>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</si>
  <si>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</si>
  <si>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</si>
  <si>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</si>
  <si>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</si>
  <si>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</si>
  <si>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</si>
  <si>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</si>
  <si>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</si>
  <si>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</si>
  <si>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</si>
  <si>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</si>
  <si>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</si>
  <si>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</si>
  <si>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</si>
  <si>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</si>
  <si>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</si>
  <si>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政府性基金预算收入合计</t>
  </si>
  <si>
    <t>政府性基金预算支出合计</t>
  </si>
  <si>
    <t>二、补助乡镇支出</t>
  </si>
  <si>
    <t>三、上年结转</t>
  </si>
  <si>
    <t>三、调出资金</t>
  </si>
  <si>
    <t>四、调入资金</t>
  </si>
  <si>
    <t>四、结转下年</t>
  </si>
  <si>
    <t>五、专项债务收入</t>
  </si>
  <si>
    <t>五、上解上级支出</t>
  </si>
  <si>
    <t>六、专项债务还本支出</t>
  </si>
  <si>
    <t>政府性基金预算收入总计</t>
  </si>
  <si>
    <t>政府性基金预算支出总计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</si>
</sst>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  <numFmt numFmtId="178" formatCode="#,##0_ "/>
    <numFmt numFmtId="179" formatCode="_ * #,##0_ ;_ * \-#,##0_ ;_ * &quot;-&quot;??_ ;_ @_ "/>
    <numFmt numFmtId="180" formatCode="0.00_ "/>
  </numFmts>
  <fonts count="5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2"/>
      <name val="宋体"/>
      <charset val="134"/>
    </font>
    <font>
      <b/>
      <sz val="11"/>
      <name val="Times New Roman"/>
      <charset val="0"/>
    </font>
    <font>
      <sz val="12"/>
      <name val="宋体"/>
      <charset val="0"/>
    </font>
    <font>
      <sz val="11"/>
      <color indexed="8"/>
      <name val="Times New Roman"/>
      <charset val="0"/>
    </font>
    <font>
      <sz val="12"/>
      <color rgb="FF00B0F0"/>
      <name val="宋体"/>
      <charset val="134"/>
    </font>
    <font>
      <sz val="10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Times New Roman"/>
      <charset val="0"/>
    </font>
    <font>
      <b/>
      <sz val="12"/>
      <color indexed="8"/>
      <name val="Times New Roman"/>
      <charset val="0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宋体"/>
      <charset val="134"/>
    </font>
    <font>
      <b/>
      <sz val="12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4"/>
      <name val="宋体"/>
      <charset val="0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/>
    <xf numFmtId="0" fontId="41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16" borderId="9" applyNumberFormat="0" applyAlignment="0" applyProtection="0">
      <alignment vertical="center"/>
    </xf>
    <xf numFmtId="0" fontId="46" fillId="16" borderId="7" applyNumberFormat="0" applyAlignment="0" applyProtection="0">
      <alignment vertical="center"/>
    </xf>
    <xf numFmtId="0" fontId="48" fillId="21" borderId="10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2" fillId="0" borderId="0"/>
    <xf numFmtId="0" fontId="54" fillId="2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2" fillId="0" borderId="0"/>
    <xf numFmtId="0" fontId="35" fillId="1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0" borderId="0"/>
    <xf numFmtId="0" fontId="50" fillId="0" borderId="0"/>
    <xf numFmtId="0" fontId="12" fillId="0" borderId="0">
      <alignment vertical="center"/>
    </xf>
    <xf numFmtId="0" fontId="34" fillId="0" borderId="0"/>
    <xf numFmtId="0" fontId="12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55" applyFont="1" applyAlignment="1">
      <alignment vertical="center"/>
    </xf>
    <xf numFmtId="176" fontId="1" fillId="0" borderId="0" xfId="55" applyNumberFormat="1" applyFont="1" applyAlignment="1">
      <alignment vertical="center"/>
    </xf>
    <xf numFmtId="176" fontId="1" fillId="0" borderId="0" xfId="55" applyNumberFormat="1" applyFont="1" applyFill="1" applyBorder="1" applyAlignment="1">
      <alignment vertical="center"/>
    </xf>
    <xf numFmtId="0" fontId="1" fillId="0" borderId="0" xfId="55" applyFont="1" applyBorder="1" applyAlignment="1">
      <alignment vertical="center"/>
    </xf>
    <xf numFmtId="0" fontId="2" fillId="0" borderId="0" xfId="55" applyFont="1" applyAlignment="1">
      <alignment vertical="center"/>
    </xf>
    <xf numFmtId="0" fontId="3" fillId="0" borderId="0" xfId="55" applyFont="1" applyAlignment="1">
      <alignment horizontal="center" vertical="center"/>
    </xf>
    <xf numFmtId="0" fontId="4" fillId="0" borderId="0" xfId="55" applyFont="1" applyAlignment="1">
      <alignment vertical="center"/>
    </xf>
    <xf numFmtId="176" fontId="4" fillId="0" borderId="0" xfId="55" applyNumberFormat="1" applyFont="1" applyAlignment="1">
      <alignment vertical="center"/>
    </xf>
    <xf numFmtId="176" fontId="4" fillId="0" borderId="1" xfId="55" applyNumberFormat="1" applyFont="1" applyBorder="1" applyAlignment="1">
      <alignment horizontal="right" vertical="center" wrapText="1"/>
    </xf>
    <xf numFmtId="0" fontId="5" fillId="0" borderId="1" xfId="58" applyFont="1" applyBorder="1" applyAlignment="1">
      <alignment vertical="center" wrapText="1"/>
    </xf>
    <xf numFmtId="0" fontId="4" fillId="0" borderId="2" xfId="55" applyFont="1" applyBorder="1" applyAlignment="1">
      <alignment horizontal="center" vertical="center"/>
    </xf>
    <xf numFmtId="176" fontId="5" fillId="0" borderId="2" xfId="55" applyNumberFormat="1" applyFont="1" applyBorder="1" applyAlignment="1">
      <alignment horizontal="center" vertical="center" wrapText="1"/>
    </xf>
    <xf numFmtId="176" fontId="4" fillId="0" borderId="2" xfId="55" applyNumberFormat="1" applyFont="1" applyBorder="1" applyAlignment="1">
      <alignment horizontal="center" vertical="center" wrapText="1"/>
    </xf>
    <xf numFmtId="176" fontId="5" fillId="0" borderId="2" xfId="55" applyNumberFormat="1" applyFont="1" applyBorder="1" applyAlignment="1">
      <alignment horizontal="center" vertical="center"/>
    </xf>
    <xf numFmtId="1" fontId="4" fillId="0" borderId="2" xfId="18" applyNumberFormat="1" applyFont="1" applyFill="1" applyBorder="1" applyAlignment="1">
      <alignment horizontal="center" vertical="center" wrapText="1"/>
    </xf>
    <xf numFmtId="0" fontId="6" fillId="0" borderId="2" xfId="35" applyFont="1" applyFill="1" applyBorder="1" applyAlignment="1">
      <alignment horizontal="left" vertical="center"/>
    </xf>
    <xf numFmtId="176" fontId="7" fillId="0" borderId="2" xfId="55" applyNumberFormat="1" applyFont="1" applyFill="1" applyBorder="1" applyAlignment="1">
      <alignment horizontal="right"/>
    </xf>
    <xf numFmtId="176" fontId="7" fillId="0" borderId="2" xfId="13" applyNumberFormat="1" applyFont="1" applyFill="1" applyBorder="1" applyAlignment="1">
      <alignment horizontal="right" vertical="center"/>
    </xf>
    <xf numFmtId="176" fontId="8" fillId="0" borderId="2" xfId="55" applyNumberFormat="1" applyFont="1" applyBorder="1" applyAlignment="1">
      <alignment horizontal="center" vertical="center" wrapText="1"/>
    </xf>
    <xf numFmtId="176" fontId="6" fillId="0" borderId="2" xfId="55" applyNumberFormat="1" applyFont="1" applyBorder="1" applyAlignment="1">
      <alignment horizontal="center" vertical="center" wrapText="1"/>
    </xf>
    <xf numFmtId="176" fontId="8" fillId="0" borderId="2" xfId="55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 vertical="center"/>
    </xf>
    <xf numFmtId="176" fontId="10" fillId="0" borderId="2" xfId="13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3" fontId="11" fillId="0" borderId="2" xfId="0" applyNumberFormat="1" applyFont="1" applyFill="1" applyBorder="1" applyAlignment="1" applyProtection="1">
      <alignment vertical="center"/>
    </xf>
    <xf numFmtId="1" fontId="9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176" fontId="10" fillId="0" borderId="2" xfId="59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55" applyFont="1" applyFill="1" applyBorder="1" applyAlignment="1">
      <alignment vertical="center"/>
    </xf>
    <xf numFmtId="49" fontId="9" fillId="0" borderId="2" xfId="59" applyNumberFormat="1" applyFont="1" applyFill="1" applyBorder="1" applyAlignment="1" applyProtection="1">
      <alignment horizontal="left" vertical="center" wrapText="1"/>
    </xf>
    <xf numFmtId="49" fontId="9" fillId="0" borderId="2" xfId="59" applyNumberFormat="1" applyFont="1" applyFill="1" applyBorder="1" applyAlignment="1" applyProtection="1">
      <alignment horizontal="left" vertical="center" wrapText="1" indent="1"/>
    </xf>
    <xf numFmtId="49" fontId="13" fillId="0" borderId="2" xfId="59" applyNumberFormat="1" applyFont="1" applyFill="1" applyBorder="1" applyAlignment="1" applyProtection="1">
      <alignment horizontal="left" vertical="center" wrapText="1"/>
    </xf>
    <xf numFmtId="176" fontId="10" fillId="0" borderId="2" xfId="55" applyNumberFormat="1" applyFont="1" applyFill="1" applyBorder="1" applyAlignment="1">
      <alignment horizontal="right"/>
    </xf>
    <xf numFmtId="0" fontId="6" fillId="0" borderId="2" xfId="55" applyFont="1" applyFill="1" applyBorder="1" applyAlignment="1">
      <alignment horizontal="center" vertical="center"/>
    </xf>
    <xf numFmtId="176" fontId="10" fillId="0" borderId="2" xfId="13" applyNumberFormat="1" applyFont="1" applyFill="1" applyBorder="1" applyAlignment="1" applyProtection="1">
      <alignment horizontal="right" vertical="center"/>
    </xf>
    <xf numFmtId="49" fontId="6" fillId="0" borderId="2" xfId="35" applyNumberFormat="1" applyFont="1" applyFill="1" applyBorder="1" applyAlignment="1" applyProtection="1">
      <alignment vertical="center" wrapText="1"/>
    </xf>
    <xf numFmtId="3" fontId="6" fillId="0" borderId="2" xfId="52" applyNumberFormat="1" applyFont="1" applyFill="1" applyBorder="1" applyAlignment="1" applyProtection="1">
      <alignment horizontal="left" vertical="center"/>
    </xf>
    <xf numFmtId="176" fontId="10" fillId="0" borderId="2" xfId="55" applyNumberFormat="1" applyFont="1" applyFill="1" applyBorder="1" applyAlignment="1">
      <alignment horizontal="right" vertical="center"/>
    </xf>
    <xf numFmtId="0" fontId="6" fillId="0" borderId="2" xfId="55" applyFont="1" applyFill="1" applyBorder="1" applyAlignment="1">
      <alignment horizontal="left" vertical="center"/>
    </xf>
    <xf numFmtId="0" fontId="6" fillId="0" borderId="2" xfId="55" applyFont="1" applyFill="1" applyBorder="1" applyAlignment="1">
      <alignment vertical="center"/>
    </xf>
    <xf numFmtId="176" fontId="10" fillId="0" borderId="2" xfId="13" applyNumberFormat="1" applyFont="1" applyFill="1" applyBorder="1" applyAlignment="1">
      <alignment horizontal="right" vertical="center" indent="1"/>
    </xf>
    <xf numFmtId="0" fontId="14" fillId="0" borderId="0" xfId="55" applyFont="1" applyAlignment="1">
      <alignment vertical="center"/>
    </xf>
    <xf numFmtId="0" fontId="3" fillId="0" borderId="0" xfId="55" applyFont="1" applyFill="1" applyBorder="1" applyAlignment="1">
      <alignment horizontal="center" vertical="center"/>
    </xf>
    <xf numFmtId="0" fontId="5" fillId="0" borderId="0" xfId="58" applyFont="1" applyFill="1" applyBorder="1" applyAlignment="1">
      <alignment vertical="center" wrapText="1"/>
    </xf>
    <xf numFmtId="0" fontId="11" fillId="0" borderId="0" xfId="55" applyFont="1" applyBorder="1" applyAlignment="1">
      <alignment vertical="center"/>
    </xf>
    <xf numFmtId="0" fontId="4" fillId="0" borderId="0" xfId="55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176" fontId="15" fillId="0" borderId="0" xfId="55" applyNumberFormat="1" applyFont="1" applyBorder="1" applyAlignment="1">
      <alignment horizontal="right"/>
    </xf>
    <xf numFmtId="176" fontId="10" fillId="0" borderId="0" xfId="59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76" fontId="15" fillId="0" borderId="0" xfId="55" applyNumberFormat="1" applyFont="1" applyFill="1" applyBorder="1" applyAlignment="1">
      <alignment horizontal="right"/>
    </xf>
    <xf numFmtId="176" fontId="10" fillId="0" borderId="0" xfId="13" applyNumberFormat="1" applyFont="1" applyFill="1" applyBorder="1" applyAlignment="1" applyProtection="1">
      <alignment horizontal="right" vertical="center"/>
    </xf>
    <xf numFmtId="176" fontId="10" fillId="0" borderId="0" xfId="13" applyNumberFormat="1" applyFont="1" applyBorder="1" applyAlignment="1">
      <alignment horizontal="right" vertical="center"/>
    </xf>
    <xf numFmtId="176" fontId="10" fillId="0" borderId="0" xfId="13" applyNumberFormat="1" applyFont="1" applyFill="1" applyBorder="1" applyAlignment="1">
      <alignment horizontal="right" vertical="center"/>
    </xf>
    <xf numFmtId="0" fontId="1" fillId="0" borderId="0" xfId="55" applyFont="1" applyFill="1" applyAlignment="1">
      <alignment vertical="center"/>
    </xf>
    <xf numFmtId="0" fontId="1" fillId="0" borderId="0" xfId="55" applyFont="1" applyFill="1" applyAlignment="1" applyProtection="1">
      <alignment vertical="center"/>
      <protection locked="0"/>
    </xf>
    <xf numFmtId="0" fontId="10" fillId="0" borderId="0" xfId="55" applyFont="1" applyFill="1" applyAlignment="1">
      <alignment vertical="center"/>
    </xf>
    <xf numFmtId="176" fontId="10" fillId="0" borderId="0" xfId="55" applyNumberFormat="1" applyFont="1" applyFill="1" applyAlignment="1">
      <alignment vertical="center"/>
    </xf>
    <xf numFmtId="176" fontId="17" fillId="0" borderId="0" xfId="55" applyNumberFormat="1" applyFont="1" applyFill="1" applyAlignment="1">
      <alignment horizontal="center" vertical="center"/>
    </xf>
    <xf numFmtId="0" fontId="18" fillId="0" borderId="0" xfId="55" applyFont="1" applyFill="1" applyAlignment="1">
      <alignment vertical="center"/>
    </xf>
    <xf numFmtId="0" fontId="19" fillId="0" borderId="0" xfId="55" applyFont="1" applyFill="1" applyAlignment="1" applyProtection="1">
      <alignment horizontal="center" vertical="center"/>
      <protection locked="0"/>
    </xf>
    <xf numFmtId="0" fontId="20" fillId="0" borderId="0" xfId="55" applyFont="1" applyFill="1" applyAlignment="1" applyProtection="1">
      <alignment vertical="center"/>
      <protection locked="0"/>
    </xf>
    <xf numFmtId="176" fontId="20" fillId="0" borderId="0" xfId="55" applyNumberFormat="1" applyFont="1" applyFill="1" applyAlignment="1" applyProtection="1">
      <alignment vertical="center"/>
      <protection locked="0"/>
    </xf>
    <xf numFmtId="176" fontId="20" fillId="0" borderId="1" xfId="55" applyNumberFormat="1" applyFont="1" applyFill="1" applyBorder="1" applyAlignment="1" applyProtection="1">
      <alignment horizontal="right" vertical="center" wrapText="1"/>
      <protection locked="0"/>
    </xf>
    <xf numFmtId="0" fontId="21" fillId="0" borderId="1" xfId="58" applyFont="1" applyBorder="1" applyAlignment="1" applyProtection="1">
      <alignment horizontal="center" vertical="center" wrapText="1"/>
      <protection locked="0"/>
    </xf>
    <xf numFmtId="0" fontId="4" fillId="0" borderId="3" xfId="55" applyFont="1" applyFill="1" applyBorder="1" applyAlignment="1" applyProtection="1">
      <alignment horizontal="center" vertical="center"/>
      <protection locked="0"/>
    </xf>
    <xf numFmtId="0" fontId="20" fillId="0" borderId="4" xfId="55" applyFont="1" applyFill="1" applyBorder="1" applyAlignment="1" applyProtection="1">
      <alignment horizontal="center" vertical="center"/>
      <protection locked="0"/>
    </xf>
    <xf numFmtId="0" fontId="20" fillId="0" borderId="5" xfId="55" applyFont="1" applyFill="1" applyBorder="1" applyAlignment="1" applyProtection="1">
      <alignment horizontal="center" vertical="center"/>
      <protection locked="0"/>
    </xf>
    <xf numFmtId="0" fontId="4" fillId="0" borderId="2" xfId="57" applyFont="1" applyFill="1" applyBorder="1" applyAlignment="1" applyProtection="1">
      <alignment horizontal="center" vertical="center"/>
      <protection locked="0"/>
    </xf>
    <xf numFmtId="176" fontId="5" fillId="0" borderId="2" xfId="55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55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55" applyNumberFormat="1" applyFont="1" applyFill="1" applyBorder="1" applyAlignment="1" applyProtection="1">
      <alignment horizontal="center" vertical="center"/>
      <protection locked="0"/>
    </xf>
    <xf numFmtId="1" fontId="4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57" applyFont="1" applyFill="1" applyBorder="1" applyProtection="1">
      <alignment vertical="center"/>
      <protection locked="0"/>
    </xf>
    <xf numFmtId="176" fontId="1" fillId="0" borderId="2" xfId="13" applyNumberFormat="1" applyFont="1" applyFill="1" applyBorder="1" applyAlignment="1" applyProtection="1">
      <alignment horizontal="right" vertical="center"/>
      <protection locked="0"/>
    </xf>
    <xf numFmtId="1" fontId="22" fillId="0" borderId="2" xfId="18" applyNumberFormat="1" applyFont="1" applyFill="1" applyBorder="1" applyAlignment="1" applyProtection="1">
      <alignment horizontal="left" vertical="center" wrapText="1"/>
      <protection locked="0"/>
    </xf>
    <xf numFmtId="176" fontId="1" fillId="0" borderId="2" xfId="21" applyNumberFormat="1" applyFont="1" applyFill="1" applyBorder="1" applyAlignment="1" applyProtection="1">
      <alignment horizontal="right" vertical="center"/>
      <protection locked="0"/>
    </xf>
    <xf numFmtId="176" fontId="1" fillId="0" borderId="2" xfId="21" applyNumberFormat="1" applyFont="1" applyFill="1" applyBorder="1" applyAlignment="1" applyProtection="1">
      <alignment horizontal="center" vertical="center"/>
      <protection locked="0"/>
    </xf>
    <xf numFmtId="0" fontId="12" fillId="0" borderId="2" xfId="57" applyFont="1" applyFill="1" applyBorder="1" applyAlignment="1" applyProtection="1">
      <alignment horizontal="left" vertical="center"/>
      <protection locked="0"/>
    </xf>
    <xf numFmtId="177" fontId="12" fillId="0" borderId="2" xfId="56" applyNumberFormat="1" applyFont="1" applyFill="1" applyBorder="1" applyAlignment="1" applyProtection="1">
      <alignment horizontal="left" vertical="center"/>
      <protection locked="0"/>
    </xf>
    <xf numFmtId="176" fontId="23" fillId="0" borderId="2" xfId="0" applyNumberFormat="1" applyFont="1" applyFill="1" applyBorder="1" applyAlignment="1">
      <alignment horizontal="center" vertical="center"/>
    </xf>
    <xf numFmtId="0" fontId="1" fillId="0" borderId="2" xfId="57" applyFont="1" applyFill="1" applyBorder="1" applyAlignment="1" applyProtection="1">
      <alignment horizontal="left" vertical="center"/>
      <protection locked="0"/>
    </xf>
    <xf numFmtId="178" fontId="9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77" fontId="12" fillId="0" borderId="2" xfId="56" applyNumberFormat="1" applyFont="1" applyFill="1" applyBorder="1" applyAlignment="1" applyProtection="1">
      <alignment vertical="center"/>
      <protection locked="0"/>
    </xf>
    <xf numFmtId="0" fontId="24" fillId="0" borderId="2" xfId="0" applyFont="1" applyFill="1" applyBorder="1" applyAlignment="1">
      <alignment horizontal="left" vertical="center"/>
    </xf>
    <xf numFmtId="0" fontId="1" fillId="0" borderId="2" xfId="55" applyFont="1" applyFill="1" applyBorder="1" applyAlignment="1" applyProtection="1">
      <alignment vertical="center"/>
      <protection locked="0"/>
    </xf>
    <xf numFmtId="176" fontId="1" fillId="0" borderId="2" xfId="55" applyNumberFormat="1" applyFont="1" applyFill="1" applyBorder="1" applyAlignment="1" applyProtection="1">
      <alignment vertical="center"/>
      <protection locked="0"/>
    </xf>
    <xf numFmtId="176" fontId="1" fillId="0" borderId="2" xfId="55" applyNumberFormat="1" applyFont="1" applyFill="1" applyBorder="1" applyAlignment="1" applyProtection="1">
      <alignment horizontal="center" vertical="center"/>
      <protection locked="0"/>
    </xf>
    <xf numFmtId="0" fontId="20" fillId="0" borderId="2" xfId="55" applyFont="1" applyFill="1" applyBorder="1" applyAlignment="1" applyProtection="1">
      <alignment horizontal="center" vertical="center"/>
      <protection locked="0"/>
    </xf>
    <xf numFmtId="176" fontId="1" fillId="0" borderId="2" xfId="13" applyNumberFormat="1" applyFont="1" applyFill="1" applyBorder="1" applyAlignment="1" applyProtection="1">
      <alignment horizontal="center" vertical="center"/>
      <protection locked="0"/>
    </xf>
    <xf numFmtId="0" fontId="1" fillId="0" borderId="2" xfId="57" applyFont="1" applyFill="1" applyBorder="1" applyAlignment="1" applyProtection="1">
      <alignment horizontal="left" vertical="center" indent="1"/>
      <protection locked="0"/>
    </xf>
    <xf numFmtId="176" fontId="1" fillId="0" borderId="2" xfId="55" applyNumberFormat="1" applyFont="1" applyFill="1" applyBorder="1" applyAlignment="1" applyProtection="1">
      <alignment horizontal="right" vertical="center"/>
      <protection locked="0"/>
    </xf>
    <xf numFmtId="0" fontId="22" fillId="0" borderId="2" xfId="55" applyFont="1" applyFill="1" applyBorder="1" applyAlignment="1" applyProtection="1">
      <alignment horizontal="center" vertical="center"/>
      <protection locked="0"/>
    </xf>
    <xf numFmtId="3" fontId="22" fillId="0" borderId="2" xfId="52" applyNumberFormat="1" applyFont="1" applyFill="1" applyBorder="1" applyAlignment="1" applyProtection="1">
      <alignment horizontal="left" vertical="center"/>
      <protection locked="0"/>
    </xf>
    <xf numFmtId="0" fontId="22" fillId="0" borderId="2" xfId="44" applyFont="1" applyFill="1" applyBorder="1" applyAlignment="1" applyProtection="1">
      <alignment vertical="center"/>
      <protection locked="0"/>
    </xf>
    <xf numFmtId="3" fontId="12" fillId="0" borderId="2" xfId="52" applyNumberFormat="1" applyFont="1" applyFill="1" applyBorder="1" applyAlignment="1" applyProtection="1">
      <alignment horizontal="left" vertical="center" indent="1"/>
      <protection locked="0"/>
    </xf>
    <xf numFmtId="3" fontId="22" fillId="0" borderId="2" xfId="52" applyNumberFormat="1" applyFont="1" applyFill="1" applyBorder="1" applyAlignment="1" applyProtection="1">
      <alignment vertical="center"/>
      <protection locked="0"/>
    </xf>
    <xf numFmtId="0" fontId="22" fillId="0" borderId="2" xfId="44" applyFont="1" applyFill="1" applyBorder="1" applyProtection="1">
      <alignment vertical="center"/>
      <protection locked="0"/>
    </xf>
    <xf numFmtId="3" fontId="20" fillId="0" borderId="2" xfId="52" applyNumberFormat="1" applyFont="1" applyFill="1" applyBorder="1" applyAlignment="1" applyProtection="1">
      <alignment horizontal="left" vertical="center"/>
      <protection locked="0"/>
    </xf>
    <xf numFmtId="0" fontId="20" fillId="0" borderId="2" xfId="44" applyFont="1" applyFill="1" applyBorder="1" applyProtection="1">
      <alignment vertical="center"/>
      <protection locked="0"/>
    </xf>
    <xf numFmtId="0" fontId="9" fillId="0" borderId="0" xfId="55" applyFont="1" applyFill="1" applyAlignment="1" applyProtection="1">
      <alignment vertical="center"/>
      <protection locked="0"/>
    </xf>
    <xf numFmtId="176" fontId="10" fillId="0" borderId="0" xfId="55" applyNumberFormat="1" applyFont="1" applyFill="1" applyAlignment="1" applyProtection="1">
      <alignment vertical="center"/>
      <protection locked="0"/>
    </xf>
    <xf numFmtId="0" fontId="10" fillId="0" borderId="0" xfId="55" applyFont="1" applyFill="1" applyAlignment="1" applyProtection="1">
      <alignment vertical="center"/>
      <protection locked="0"/>
    </xf>
    <xf numFmtId="176" fontId="17" fillId="0" borderId="0" xfId="55" applyNumberFormat="1" applyFont="1" applyFill="1" applyAlignment="1" applyProtection="1">
      <alignment horizontal="center" vertical="center"/>
      <protection locked="0"/>
    </xf>
    <xf numFmtId="176" fontId="1" fillId="0" borderId="0" xfId="21" applyNumberFormat="1" applyFont="1" applyFill="1" applyBorder="1" applyAlignment="1" applyProtection="1">
      <alignment horizontal="right" vertical="center"/>
      <protection locked="0"/>
    </xf>
    <xf numFmtId="0" fontId="1" fillId="0" borderId="0" xfId="55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14" fontId="28" fillId="0" borderId="0" xfId="0" applyNumberFormat="1" applyFont="1" applyFill="1" applyAlignment="1">
      <alignment horizontal="left" vertical="center" wrapText="1"/>
    </xf>
    <xf numFmtId="0" fontId="26" fillId="0" borderId="0" xfId="0" applyFont="1" applyFill="1" applyAlignment="1">
      <alignment horizontal="right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176" fontId="25" fillId="0" borderId="2" xfId="8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179" fontId="25" fillId="0" borderId="2" xfId="8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 vertical="center" wrapText="1"/>
    </xf>
    <xf numFmtId="180" fontId="29" fillId="0" borderId="2" xfId="8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left" vertical="center" wrapText="1"/>
    </xf>
    <xf numFmtId="14" fontId="32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right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left" vertical="center" wrapText="1"/>
    </xf>
    <xf numFmtId="179" fontId="33" fillId="0" borderId="2" xfId="8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Book1" xfId="18"/>
    <cellStyle name="标题" xfId="19" builtinId="15"/>
    <cellStyle name="解释性文本" xfId="20" builtinId="53"/>
    <cellStyle name="常规_2010年预算大表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1 5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_20160105省级2016年预算情况表（最新）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_河南省2011年度财政总决算生成表20120425" xfId="52"/>
    <cellStyle name="40% - 强调文字颜色 6" xfId="53" builtinId="51"/>
    <cellStyle name="60% - 强调文字颜色 6" xfId="54" builtinId="52"/>
    <cellStyle name="常规 28" xfId="55"/>
    <cellStyle name="常规_2014年公共财政支出预算表（到项级科目）" xfId="56"/>
    <cellStyle name="常规_20151211省级2016年预算表" xfId="57"/>
    <cellStyle name="常规_附件2,3" xfId="58"/>
    <cellStyle name="常规 13" xfId="5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2"/>
  <sheetViews>
    <sheetView workbookViewId="0">
      <selection activeCell="A1" sqref="$A1:$XFD1048576"/>
    </sheetView>
  </sheetViews>
  <sheetFormatPr defaultColWidth="9" defaultRowHeight="13.5" outlineLevelCol="4"/>
  <cols>
    <col min="1" max="1" width="5.10833333333333" style="120" customWidth="1"/>
    <col min="2" max="2" width="32.875" style="120" customWidth="1"/>
    <col min="3" max="3" width="24.75" style="120" customWidth="1"/>
    <col min="4" max="4" width="11.1083333333333" style="120" customWidth="1"/>
    <col min="5" max="5" width="12.4416666666667" style="120" customWidth="1"/>
    <col min="6" max="16384" width="9" style="120"/>
  </cols>
  <sheetData>
    <row r="1" s="120" customFormat="1" ht="24" customHeight="1" spans="1:2">
      <c r="A1" s="119" t="s">
        <v>0</v>
      </c>
      <c r="B1" s="119"/>
    </row>
    <row r="2" s="138" customFormat="1" ht="34" customHeight="1" spans="1:5">
      <c r="A2" s="139" t="s">
        <v>1</v>
      </c>
      <c r="B2" s="139"/>
      <c r="C2" s="139"/>
      <c r="D2" s="139"/>
      <c r="E2" s="139"/>
    </row>
    <row r="3" s="138" customFormat="1" ht="32" customHeight="1" spans="1:5">
      <c r="A3" s="140"/>
      <c r="B3" s="140"/>
      <c r="C3" s="141"/>
      <c r="D3" s="142" t="s">
        <v>2</v>
      </c>
      <c r="E3" s="142"/>
    </row>
    <row r="4" s="138" customFormat="1" ht="41" customHeight="1" spans="1:5">
      <c r="A4" s="143" t="s">
        <v>3</v>
      </c>
      <c r="B4" s="144" t="s">
        <v>4</v>
      </c>
      <c r="C4" s="144"/>
      <c r="D4" s="144" t="s">
        <v>5</v>
      </c>
      <c r="E4" s="144" t="s">
        <v>6</v>
      </c>
    </row>
    <row r="5" s="138" customFormat="1" ht="41" customHeight="1" spans="1:5">
      <c r="A5" s="143"/>
      <c r="B5" s="144" t="s">
        <v>7</v>
      </c>
      <c r="C5" s="144" t="s">
        <v>8</v>
      </c>
      <c r="D5" s="144"/>
      <c r="E5" s="144"/>
    </row>
    <row r="6" s="138" customFormat="1" ht="41" customHeight="1" spans="1:5">
      <c r="A6" s="145">
        <v>1</v>
      </c>
      <c r="B6" s="146" t="s">
        <v>9</v>
      </c>
      <c r="C6" s="145" t="s">
        <v>10</v>
      </c>
      <c r="D6" s="147">
        <v>1584</v>
      </c>
      <c r="E6" s="148"/>
    </row>
    <row r="7" s="138" customFormat="1" ht="41" customHeight="1" spans="1:5">
      <c r="A7" s="145">
        <v>2</v>
      </c>
      <c r="B7" s="146" t="s">
        <v>11</v>
      </c>
      <c r="C7" s="145" t="s">
        <v>12</v>
      </c>
      <c r="D7" s="147">
        <v>6300</v>
      </c>
      <c r="E7" s="148"/>
    </row>
    <row r="8" s="138" customFormat="1" ht="41" customHeight="1" spans="1:5">
      <c r="A8" s="145">
        <v>3</v>
      </c>
      <c r="B8" s="129" t="s">
        <v>13</v>
      </c>
      <c r="C8" s="145" t="s">
        <v>14</v>
      </c>
      <c r="D8" s="147">
        <v>2000</v>
      </c>
      <c r="E8" s="148"/>
    </row>
    <row r="9" s="138" customFormat="1" ht="41" customHeight="1" spans="1:5">
      <c r="A9" s="145">
        <v>4</v>
      </c>
      <c r="B9" s="129" t="s">
        <v>15</v>
      </c>
      <c r="C9" s="145" t="s">
        <v>14</v>
      </c>
      <c r="D9" s="147">
        <v>1100</v>
      </c>
      <c r="E9" s="145"/>
    </row>
    <row r="10" s="138" customFormat="1" ht="41" customHeight="1" spans="1:5">
      <c r="A10" s="145">
        <v>5</v>
      </c>
      <c r="B10" s="129" t="s">
        <v>16</v>
      </c>
      <c r="C10" s="145" t="s">
        <v>17</v>
      </c>
      <c r="D10" s="147">
        <v>611</v>
      </c>
      <c r="E10" s="145"/>
    </row>
    <row r="11" s="138" customFormat="1" ht="41" customHeight="1" spans="1:5">
      <c r="A11" s="145">
        <v>6</v>
      </c>
      <c r="B11" s="129" t="s">
        <v>18</v>
      </c>
      <c r="C11" s="145" t="s">
        <v>19</v>
      </c>
      <c r="D11" s="147">
        <v>3000</v>
      </c>
      <c r="E11" s="148"/>
    </row>
    <row r="12" s="138" customFormat="1" ht="41" customHeight="1" spans="1:5">
      <c r="A12" s="145">
        <v>7</v>
      </c>
      <c r="B12" s="129" t="s">
        <v>20</v>
      </c>
      <c r="C12" s="145" t="s">
        <v>19</v>
      </c>
      <c r="D12" s="147">
        <v>1000</v>
      </c>
      <c r="E12" s="148"/>
    </row>
    <row r="13" s="138" customFormat="1" ht="41" customHeight="1" spans="1:5">
      <c r="A13" s="145">
        <v>8</v>
      </c>
      <c r="B13" s="129" t="s">
        <v>21</v>
      </c>
      <c r="C13" s="145" t="s">
        <v>19</v>
      </c>
      <c r="D13" s="147">
        <v>240</v>
      </c>
      <c r="E13" s="148"/>
    </row>
    <row r="14" s="138" customFormat="1" ht="41" customHeight="1" spans="1:5">
      <c r="A14" s="145">
        <v>9</v>
      </c>
      <c r="B14" s="129" t="s">
        <v>22</v>
      </c>
      <c r="C14" s="145" t="s">
        <v>19</v>
      </c>
      <c r="D14" s="147">
        <v>199</v>
      </c>
      <c r="E14" s="148"/>
    </row>
    <row r="15" s="138" customFormat="1" ht="41" customHeight="1" spans="1:5">
      <c r="A15" s="145">
        <v>10</v>
      </c>
      <c r="B15" s="129" t="s">
        <v>23</v>
      </c>
      <c r="C15" s="145" t="s">
        <v>24</v>
      </c>
      <c r="D15" s="147">
        <v>260</v>
      </c>
      <c r="E15" s="148"/>
    </row>
    <row r="16" s="138" customFormat="1" ht="41" customHeight="1" spans="1:5">
      <c r="A16" s="145">
        <v>11</v>
      </c>
      <c r="B16" s="129" t="s">
        <v>25</v>
      </c>
      <c r="C16" s="145" t="s">
        <v>26</v>
      </c>
      <c r="D16" s="147">
        <v>2000</v>
      </c>
      <c r="E16" s="148"/>
    </row>
    <row r="17" s="138" customFormat="1" ht="41" customHeight="1" spans="1:5">
      <c r="A17" s="145">
        <v>12</v>
      </c>
      <c r="B17" s="129" t="s">
        <v>27</v>
      </c>
      <c r="C17" s="145" t="s">
        <v>28</v>
      </c>
      <c r="D17" s="147">
        <v>6000</v>
      </c>
      <c r="E17" s="148"/>
    </row>
    <row r="18" s="138" customFormat="1" ht="41" customHeight="1" spans="1:5">
      <c r="A18" s="145">
        <v>13</v>
      </c>
      <c r="B18" s="129" t="s">
        <v>29</v>
      </c>
      <c r="C18" s="145" t="s">
        <v>14</v>
      </c>
      <c r="D18" s="147">
        <v>2000</v>
      </c>
      <c r="E18" s="148"/>
    </row>
    <row r="19" s="138" customFormat="1" ht="41" customHeight="1" spans="1:5">
      <c r="A19" s="145">
        <v>14</v>
      </c>
      <c r="B19" s="129" t="s">
        <v>30</v>
      </c>
      <c r="C19" s="145" t="s">
        <v>14</v>
      </c>
      <c r="D19" s="147">
        <v>1300</v>
      </c>
      <c r="E19" s="148"/>
    </row>
    <row r="20" s="138" customFormat="1" ht="41" customHeight="1" spans="1:5">
      <c r="A20" s="145">
        <v>15</v>
      </c>
      <c r="B20" s="129" t="s">
        <v>31</v>
      </c>
      <c r="C20" s="145" t="s">
        <v>32</v>
      </c>
      <c r="D20" s="147">
        <v>5000</v>
      </c>
      <c r="E20" s="148"/>
    </row>
    <row r="21" s="138" customFormat="1" ht="41" customHeight="1" spans="1:5">
      <c r="A21" s="145">
        <v>16</v>
      </c>
      <c r="B21" s="129" t="s">
        <v>33</v>
      </c>
      <c r="C21" s="145" t="s">
        <v>32</v>
      </c>
      <c r="D21" s="147">
        <v>7000</v>
      </c>
      <c r="E21" s="148"/>
    </row>
    <row r="22" s="138" customFormat="1" ht="41" customHeight="1" spans="1:5">
      <c r="A22" s="145">
        <v>17</v>
      </c>
      <c r="B22" s="129" t="s">
        <v>34</v>
      </c>
      <c r="C22" s="145" t="s">
        <v>32</v>
      </c>
      <c r="D22" s="147">
        <v>3000</v>
      </c>
      <c r="E22" s="148"/>
    </row>
    <row r="23" s="138" customFormat="1" ht="41" customHeight="1" spans="1:5">
      <c r="A23" s="145">
        <v>18</v>
      </c>
      <c r="B23" s="129" t="s">
        <v>35</v>
      </c>
      <c r="C23" s="145" t="s">
        <v>32</v>
      </c>
      <c r="D23" s="147">
        <v>1890</v>
      </c>
      <c r="E23" s="148"/>
    </row>
    <row r="24" s="138" customFormat="1" ht="41" customHeight="1" spans="1:5">
      <c r="A24" s="145">
        <v>19</v>
      </c>
      <c r="B24" s="129" t="s">
        <v>36</v>
      </c>
      <c r="C24" s="145" t="s">
        <v>37</v>
      </c>
      <c r="D24" s="147">
        <v>653</v>
      </c>
      <c r="E24" s="148"/>
    </row>
    <row r="25" s="138" customFormat="1" ht="41" customHeight="1" spans="1:5">
      <c r="A25" s="145">
        <v>20</v>
      </c>
      <c r="B25" s="129" t="s">
        <v>38</v>
      </c>
      <c r="C25" s="145" t="s">
        <v>37</v>
      </c>
      <c r="D25" s="147">
        <v>78</v>
      </c>
      <c r="E25" s="148"/>
    </row>
    <row r="26" s="138" customFormat="1" ht="41" customHeight="1" spans="1:5">
      <c r="A26" s="145">
        <v>21</v>
      </c>
      <c r="B26" s="129" t="s">
        <v>39</v>
      </c>
      <c r="C26" s="145" t="s">
        <v>37</v>
      </c>
      <c r="D26" s="147">
        <v>425</v>
      </c>
      <c r="E26" s="148"/>
    </row>
    <row r="27" s="138" customFormat="1" ht="41" customHeight="1" spans="1:5">
      <c r="A27" s="145">
        <v>22</v>
      </c>
      <c r="B27" s="129" t="s">
        <v>40</v>
      </c>
      <c r="C27" s="128" t="s">
        <v>14</v>
      </c>
      <c r="D27" s="147">
        <v>850</v>
      </c>
      <c r="E27" s="148"/>
    </row>
    <row r="28" s="138" customFormat="1" ht="41" customHeight="1" spans="1:5">
      <c r="A28" s="145">
        <v>23</v>
      </c>
      <c r="B28" s="129" t="s">
        <v>41</v>
      </c>
      <c r="C28" s="128" t="s">
        <v>14</v>
      </c>
      <c r="D28" s="147">
        <v>1374</v>
      </c>
      <c r="E28" s="148"/>
    </row>
    <row r="29" s="138" customFormat="1" ht="41" customHeight="1" spans="1:5">
      <c r="A29" s="145">
        <v>24</v>
      </c>
      <c r="B29" s="129" t="s">
        <v>42</v>
      </c>
      <c r="C29" s="128" t="s">
        <v>14</v>
      </c>
      <c r="D29" s="147">
        <v>110</v>
      </c>
      <c r="E29" s="148"/>
    </row>
    <row r="30" s="138" customFormat="1" ht="41" customHeight="1" spans="1:5">
      <c r="A30" s="145">
        <v>25</v>
      </c>
      <c r="B30" s="129" t="s">
        <v>43</v>
      </c>
      <c r="C30" s="128" t="s">
        <v>14</v>
      </c>
      <c r="D30" s="147">
        <v>2100</v>
      </c>
      <c r="E30" s="148"/>
    </row>
    <row r="31" s="138" customFormat="1" ht="41" customHeight="1" spans="1:5">
      <c r="A31" s="145">
        <v>26</v>
      </c>
      <c r="B31" s="129" t="s">
        <v>44</v>
      </c>
      <c r="C31" s="128" t="s">
        <v>14</v>
      </c>
      <c r="D31" s="147">
        <v>700</v>
      </c>
      <c r="E31" s="148"/>
    </row>
    <row r="32" s="138" customFormat="1" ht="41" customHeight="1" spans="1:5">
      <c r="A32" s="145">
        <v>27</v>
      </c>
      <c r="B32" s="129" t="s">
        <v>45</v>
      </c>
      <c r="C32" s="128" t="s">
        <v>14</v>
      </c>
      <c r="D32" s="147">
        <v>100</v>
      </c>
      <c r="E32" s="148"/>
    </row>
    <row r="33" s="138" customFormat="1" ht="41" customHeight="1" spans="1:5">
      <c r="A33" s="145">
        <v>28</v>
      </c>
      <c r="B33" s="129" t="s">
        <v>46</v>
      </c>
      <c r="C33" s="128" t="s">
        <v>14</v>
      </c>
      <c r="D33" s="147">
        <v>660</v>
      </c>
      <c r="E33" s="148"/>
    </row>
    <row r="34" s="138" customFormat="1" ht="41" customHeight="1" spans="1:5">
      <c r="A34" s="145">
        <v>29</v>
      </c>
      <c r="B34" s="129" t="s">
        <v>47</v>
      </c>
      <c r="C34" s="128" t="s">
        <v>14</v>
      </c>
      <c r="D34" s="147">
        <v>1000</v>
      </c>
      <c r="E34" s="148"/>
    </row>
    <row r="35" s="138" customFormat="1" ht="41" customHeight="1" spans="1:5">
      <c r="A35" s="145">
        <v>30</v>
      </c>
      <c r="B35" s="129" t="s">
        <v>48</v>
      </c>
      <c r="C35" s="128" t="s">
        <v>14</v>
      </c>
      <c r="D35" s="147">
        <v>700</v>
      </c>
      <c r="E35" s="148"/>
    </row>
    <row r="36" s="138" customFormat="1" ht="41" customHeight="1" spans="1:5">
      <c r="A36" s="145">
        <v>31</v>
      </c>
      <c r="B36" s="129" t="s">
        <v>49</v>
      </c>
      <c r="C36" s="128" t="s">
        <v>14</v>
      </c>
      <c r="D36" s="147">
        <v>1500</v>
      </c>
      <c r="E36" s="148"/>
    </row>
    <row r="37" s="138" customFormat="1" ht="41" customHeight="1" spans="1:5">
      <c r="A37" s="145">
        <v>32</v>
      </c>
      <c r="B37" s="129" t="s">
        <v>50</v>
      </c>
      <c r="C37" s="128" t="s">
        <v>14</v>
      </c>
      <c r="D37" s="147">
        <v>1052</v>
      </c>
      <c r="E37" s="148"/>
    </row>
    <row r="38" s="138" customFormat="1" ht="41" customHeight="1" spans="1:5">
      <c r="A38" s="145">
        <v>33</v>
      </c>
      <c r="B38" s="129" t="s">
        <v>51</v>
      </c>
      <c r="C38" s="128" t="s">
        <v>14</v>
      </c>
      <c r="D38" s="147">
        <v>500</v>
      </c>
      <c r="E38" s="148"/>
    </row>
    <row r="39" s="138" customFormat="1" ht="41" customHeight="1" spans="1:5">
      <c r="A39" s="145">
        <v>34</v>
      </c>
      <c r="B39" s="129" t="s">
        <v>52</v>
      </c>
      <c r="C39" s="128" t="s">
        <v>14</v>
      </c>
      <c r="D39" s="147">
        <v>480</v>
      </c>
      <c r="E39" s="148"/>
    </row>
    <row r="40" s="138" customFormat="1" ht="41" customHeight="1" spans="1:5">
      <c r="A40" s="145">
        <v>35</v>
      </c>
      <c r="B40" s="129" t="s">
        <v>53</v>
      </c>
      <c r="C40" s="128" t="s">
        <v>14</v>
      </c>
      <c r="D40" s="147">
        <v>1000</v>
      </c>
      <c r="E40" s="148"/>
    </row>
    <row r="41" s="138" customFormat="1" ht="41" customHeight="1" spans="1:5">
      <c r="A41" s="145">
        <v>36</v>
      </c>
      <c r="B41" s="149" t="s">
        <v>54</v>
      </c>
      <c r="C41" s="145" t="s">
        <v>55</v>
      </c>
      <c r="D41" s="147">
        <v>180</v>
      </c>
      <c r="E41" s="148"/>
    </row>
    <row r="42" s="138" customFormat="1" ht="41" customHeight="1" spans="1:5">
      <c r="A42" s="145">
        <v>37</v>
      </c>
      <c r="B42" s="146" t="s">
        <v>56</v>
      </c>
      <c r="C42" s="128" t="s">
        <v>14</v>
      </c>
      <c r="D42" s="147">
        <v>1500</v>
      </c>
      <c r="E42" s="148"/>
    </row>
    <row r="43" s="138" customFormat="1" ht="41" customHeight="1" spans="1:5">
      <c r="A43" s="145">
        <v>38</v>
      </c>
      <c r="B43" s="146" t="s">
        <v>57</v>
      </c>
      <c r="C43" s="145" t="s">
        <v>58</v>
      </c>
      <c r="D43" s="147">
        <v>501</v>
      </c>
      <c r="E43" s="148"/>
    </row>
    <row r="44" s="138" customFormat="1" ht="41" customHeight="1" spans="1:5">
      <c r="A44" s="145">
        <v>39</v>
      </c>
      <c r="B44" s="146" t="s">
        <v>56</v>
      </c>
      <c r="C44" s="128" t="s">
        <v>59</v>
      </c>
      <c r="D44" s="147">
        <v>200</v>
      </c>
      <c r="E44" s="148"/>
    </row>
    <row r="45" s="138" customFormat="1" ht="41" customHeight="1" spans="1:5">
      <c r="A45" s="145">
        <v>40</v>
      </c>
      <c r="B45" s="146" t="s">
        <v>56</v>
      </c>
      <c r="C45" s="145" t="s">
        <v>60</v>
      </c>
      <c r="D45" s="147">
        <v>1000</v>
      </c>
      <c r="E45" s="148"/>
    </row>
    <row r="46" s="138" customFormat="1" ht="41" customHeight="1" spans="1:5">
      <c r="A46" s="145">
        <v>41</v>
      </c>
      <c r="B46" s="146" t="s">
        <v>56</v>
      </c>
      <c r="C46" s="145" t="s">
        <v>61</v>
      </c>
      <c r="D46" s="147">
        <v>200</v>
      </c>
      <c r="E46" s="148"/>
    </row>
    <row r="47" s="138" customFormat="1" ht="41" customHeight="1" spans="1:5">
      <c r="A47" s="145">
        <v>42</v>
      </c>
      <c r="B47" s="146" t="s">
        <v>56</v>
      </c>
      <c r="C47" s="145" t="s">
        <v>62</v>
      </c>
      <c r="D47" s="147">
        <v>200</v>
      </c>
      <c r="E47" s="148"/>
    </row>
    <row r="48" s="138" customFormat="1" ht="41" customHeight="1" spans="1:5">
      <c r="A48" s="145">
        <v>43</v>
      </c>
      <c r="B48" s="146" t="s">
        <v>56</v>
      </c>
      <c r="C48" s="145" t="s">
        <v>63</v>
      </c>
      <c r="D48" s="147">
        <v>200</v>
      </c>
      <c r="E48" s="148"/>
    </row>
    <row r="49" s="138" customFormat="1" ht="41" customHeight="1" spans="1:5">
      <c r="A49" s="145">
        <v>44</v>
      </c>
      <c r="B49" s="146" t="s">
        <v>56</v>
      </c>
      <c r="C49" s="145" t="s">
        <v>26</v>
      </c>
      <c r="D49" s="147">
        <v>200</v>
      </c>
      <c r="E49" s="148"/>
    </row>
    <row r="50" s="138" customFormat="1" ht="41" customHeight="1" spans="1:5">
      <c r="A50" s="145">
        <v>45</v>
      </c>
      <c r="B50" s="146" t="s">
        <v>64</v>
      </c>
      <c r="C50" s="128" t="s">
        <v>14</v>
      </c>
      <c r="D50" s="147">
        <v>1686</v>
      </c>
      <c r="E50" s="146"/>
    </row>
    <row r="51" s="138" customFormat="1" ht="41" customHeight="1" spans="1:5">
      <c r="A51" s="145">
        <v>46</v>
      </c>
      <c r="B51" s="146" t="s">
        <v>65</v>
      </c>
      <c r="C51" s="128" t="s">
        <v>14</v>
      </c>
      <c r="D51" s="147">
        <v>1314</v>
      </c>
      <c r="E51" s="146"/>
    </row>
    <row r="52" s="138" customFormat="1" ht="41" customHeight="1" spans="1:5">
      <c r="A52" s="148"/>
      <c r="B52" s="148" t="s">
        <v>66</v>
      </c>
      <c r="C52" s="148"/>
      <c r="D52" s="147">
        <f>SUM(D6:D51)</f>
        <v>64947</v>
      </c>
      <c r="E52" s="148"/>
    </row>
  </sheetData>
  <mergeCells count="8">
    <mergeCell ref="A1:B1"/>
    <mergeCell ref="A2:E2"/>
    <mergeCell ref="A3:B3"/>
    <mergeCell ref="D3:E3"/>
    <mergeCell ref="B4:C4"/>
    <mergeCell ref="A4:A5"/>
    <mergeCell ref="D4:D5"/>
    <mergeCell ref="E4:E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C5" sqref="C5"/>
    </sheetView>
  </sheetViews>
  <sheetFormatPr defaultColWidth="10" defaultRowHeight="14.25" outlineLevelCol="4"/>
  <cols>
    <col min="1" max="1" width="8.125" style="116" customWidth="1"/>
    <col min="2" max="2" width="28.25" style="116" customWidth="1"/>
    <col min="3" max="3" width="25.75" style="116" customWidth="1"/>
    <col min="4" max="4" width="13.5" style="118" customWidth="1"/>
    <col min="5" max="5" width="12.875" style="116" customWidth="1"/>
    <col min="6" max="6" width="10" style="116"/>
    <col min="7" max="7" width="16.8083333333333" style="116" customWidth="1"/>
    <col min="8" max="16384" width="10" style="116"/>
  </cols>
  <sheetData>
    <row r="1" s="116" customFormat="1" ht="24" customHeight="1" spans="1:5">
      <c r="A1" s="119" t="s">
        <v>67</v>
      </c>
      <c r="B1" s="119"/>
      <c r="C1" s="120"/>
      <c r="D1" s="121"/>
      <c r="E1" s="120"/>
    </row>
    <row r="2" s="116" customFormat="1" ht="27" customHeight="1" spans="1:5">
      <c r="A2" s="122" t="s">
        <v>68</v>
      </c>
      <c r="B2" s="122"/>
      <c r="C2" s="122"/>
      <c r="D2" s="122"/>
      <c r="E2" s="122"/>
    </row>
    <row r="3" s="117" customFormat="1" ht="34" customHeight="1" spans="1:5">
      <c r="A3" s="123"/>
      <c r="B3" s="123"/>
      <c r="C3" s="124"/>
      <c r="D3" s="125" t="s">
        <v>2</v>
      </c>
      <c r="E3" s="125"/>
    </row>
    <row r="4" s="117" customFormat="1" ht="34" customHeight="1" spans="1:5">
      <c r="A4" s="126" t="s">
        <v>3</v>
      </c>
      <c r="B4" s="127" t="s">
        <v>4</v>
      </c>
      <c r="C4" s="127"/>
      <c r="D4" s="127" t="s">
        <v>5</v>
      </c>
      <c r="E4" s="127" t="s">
        <v>6</v>
      </c>
    </row>
    <row r="5" s="117" customFormat="1" ht="34" customHeight="1" spans="1:5">
      <c r="A5" s="126"/>
      <c r="B5" s="127" t="s">
        <v>7</v>
      </c>
      <c r="C5" s="127" t="s">
        <v>8</v>
      </c>
      <c r="D5" s="127"/>
      <c r="E5" s="127"/>
    </row>
    <row r="6" s="117" customFormat="1" ht="104" customHeight="1" spans="1:5">
      <c r="A6" s="128">
        <v>1</v>
      </c>
      <c r="B6" s="129" t="s">
        <v>69</v>
      </c>
      <c r="C6" s="130" t="s">
        <v>70</v>
      </c>
      <c r="D6" s="131">
        <v>10900</v>
      </c>
      <c r="E6" s="132"/>
    </row>
    <row r="7" s="117" customFormat="1" ht="43" customHeight="1" spans="1:5">
      <c r="A7" s="129"/>
      <c r="B7" s="130"/>
      <c r="C7" s="130"/>
      <c r="D7" s="133"/>
      <c r="E7" s="132"/>
    </row>
    <row r="8" s="117" customFormat="1" ht="43" customHeight="1" spans="1:5">
      <c r="A8" s="134"/>
      <c r="B8" s="130"/>
      <c r="C8" s="130"/>
      <c r="D8" s="133"/>
      <c r="E8" s="132"/>
    </row>
    <row r="9" s="117" customFormat="1" ht="34" customHeight="1" spans="1:5">
      <c r="A9" s="130" t="s">
        <v>71</v>
      </c>
      <c r="B9" s="135"/>
      <c r="C9" s="136"/>
      <c r="D9" s="131">
        <v>10900</v>
      </c>
      <c r="E9" s="132"/>
    </row>
    <row r="10" s="117" customFormat="1" ht="18.75" spans="4:4">
      <c r="D10" s="137"/>
    </row>
  </sheetData>
  <mergeCells count="8">
    <mergeCell ref="A1:B1"/>
    <mergeCell ref="A2:E2"/>
    <mergeCell ref="A3:B3"/>
    <mergeCell ref="D3:E3"/>
    <mergeCell ref="B4:C4"/>
    <mergeCell ref="A4:A5"/>
    <mergeCell ref="D4:D5"/>
    <mergeCell ref="E4:E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4"/>
  <sheetViews>
    <sheetView workbookViewId="0">
      <selection activeCell="L10" sqref="L10"/>
    </sheetView>
  </sheetViews>
  <sheetFormatPr defaultColWidth="9" defaultRowHeight="15.75"/>
  <cols>
    <col min="1" max="1" width="34.3833333333333" style="64" customWidth="1"/>
    <col min="2" max="2" width="8.38333333333333" style="65"/>
    <col min="3" max="3" width="10.25" style="65"/>
    <col min="4" max="4" width="9.38333333333333" style="65"/>
    <col min="5" max="5" width="38.5" style="64" customWidth="1"/>
    <col min="6" max="6" width="8.13333333333333" style="65"/>
    <col min="7" max="7" width="10.25" style="65"/>
    <col min="8" max="8" width="8.13333333333333" style="66"/>
    <col min="9" max="9" width="9" style="62" hidden="1" customWidth="1"/>
    <col min="10" max="256" width="9" style="62" customWidth="1"/>
    <col min="257" max="16384" width="9" style="62"/>
  </cols>
  <sheetData>
    <row r="1" s="62" customFormat="1" spans="1:8">
      <c r="A1" s="67" t="s">
        <v>72</v>
      </c>
      <c r="B1" s="65"/>
      <c r="C1" s="65"/>
      <c r="D1" s="65"/>
      <c r="E1" s="64"/>
      <c r="F1" s="65"/>
      <c r="G1" s="65"/>
      <c r="H1" s="66"/>
    </row>
    <row r="2" s="63" customFormat="1" ht="22.5" spans="1:8">
      <c r="A2" s="68" t="s">
        <v>73</v>
      </c>
      <c r="B2" s="68"/>
      <c r="C2" s="68"/>
      <c r="D2" s="68"/>
      <c r="E2" s="68"/>
      <c r="F2" s="68"/>
      <c r="G2" s="68"/>
      <c r="H2" s="68"/>
    </row>
    <row r="3" s="63" customFormat="1" spans="1:8">
      <c r="A3" s="69"/>
      <c r="B3" s="70"/>
      <c r="C3" s="70"/>
      <c r="D3" s="70"/>
      <c r="E3" s="69"/>
      <c r="F3" s="70"/>
      <c r="G3" s="71" t="s">
        <v>74</v>
      </c>
      <c r="H3" s="72"/>
    </row>
    <row r="4" s="63" customFormat="1" spans="1:8">
      <c r="A4" s="73" t="s">
        <v>75</v>
      </c>
      <c r="B4" s="74"/>
      <c r="C4" s="74"/>
      <c r="D4" s="75"/>
      <c r="E4" s="73" t="s">
        <v>76</v>
      </c>
      <c r="F4" s="74"/>
      <c r="G4" s="74"/>
      <c r="H4" s="75"/>
    </row>
    <row r="5" s="63" customFormat="1" spans="1:8">
      <c r="A5" s="76" t="s">
        <v>77</v>
      </c>
      <c r="B5" s="77" t="s">
        <v>78</v>
      </c>
      <c r="C5" s="78" t="s">
        <v>79</v>
      </c>
      <c r="D5" s="79" t="s">
        <v>80</v>
      </c>
      <c r="E5" s="80" t="s">
        <v>81</v>
      </c>
      <c r="F5" s="77" t="s">
        <v>78</v>
      </c>
      <c r="G5" s="78" t="s">
        <v>79</v>
      </c>
      <c r="H5" s="79" t="s">
        <v>80</v>
      </c>
    </row>
    <row r="6" s="63" customFormat="1" spans="1:9">
      <c r="A6" s="81" t="s">
        <v>82</v>
      </c>
      <c r="B6" s="82">
        <f>B7+B25</f>
        <v>119810</v>
      </c>
      <c r="C6" s="82">
        <f t="shared" ref="C6:C23" si="0">D6-B6</f>
        <v>0</v>
      </c>
      <c r="D6" s="82">
        <f>D7+D25</f>
        <v>119810</v>
      </c>
      <c r="E6" s="83" t="s">
        <v>83</v>
      </c>
      <c r="F6" s="84">
        <f t="shared" ref="F6:H6" si="1">SUM(F7:F29)</f>
        <v>464204</v>
      </c>
      <c r="G6" s="84">
        <f t="shared" si="1"/>
        <v>158320</v>
      </c>
      <c r="H6" s="85">
        <f t="shared" si="1"/>
        <v>622524</v>
      </c>
      <c r="I6" s="63">
        <f t="shared" ref="I6:I53" si="2">F6+G6</f>
        <v>622524</v>
      </c>
    </row>
    <row r="7" s="63" customFormat="1" spans="1:12">
      <c r="A7" s="86" t="s">
        <v>84</v>
      </c>
      <c r="B7" s="82">
        <f>SUM(B8:B23)</f>
        <v>90591</v>
      </c>
      <c r="C7" s="82">
        <f>SUM(C8:C23)</f>
        <v>0</v>
      </c>
      <c r="D7" s="82">
        <f>SUM(D8:D23)</f>
        <v>90591</v>
      </c>
      <c r="E7" s="87" t="s">
        <v>85</v>
      </c>
      <c r="F7" s="84">
        <v>40534</v>
      </c>
      <c r="G7" s="84">
        <f t="shared" ref="G7:G29" si="3">H7-F7</f>
        <v>109</v>
      </c>
      <c r="H7" s="88">
        <v>40643</v>
      </c>
      <c r="I7" s="63">
        <f t="shared" si="2"/>
        <v>40643</v>
      </c>
      <c r="L7" s="114"/>
    </row>
    <row r="8" s="63" customFormat="1" spans="1:9">
      <c r="A8" s="89" t="s">
        <v>86</v>
      </c>
      <c r="B8" s="90">
        <v>32408</v>
      </c>
      <c r="C8" s="82">
        <f t="shared" si="0"/>
        <v>0</v>
      </c>
      <c r="D8" s="90">
        <v>32408</v>
      </c>
      <c r="E8" s="87" t="s">
        <v>87</v>
      </c>
      <c r="F8" s="84">
        <v>129</v>
      </c>
      <c r="G8" s="84">
        <f t="shared" si="3"/>
        <v>0</v>
      </c>
      <c r="H8" s="85">
        <v>129</v>
      </c>
      <c r="I8" s="63">
        <f t="shared" si="2"/>
        <v>129</v>
      </c>
    </row>
    <row r="9" s="63" customFormat="1" spans="1:9">
      <c r="A9" s="89" t="s">
        <v>88</v>
      </c>
      <c r="B9" s="90">
        <v>0</v>
      </c>
      <c r="C9" s="82">
        <f t="shared" si="0"/>
        <v>0</v>
      </c>
      <c r="D9" s="90">
        <v>0</v>
      </c>
      <c r="E9" s="87" t="s">
        <v>89</v>
      </c>
      <c r="F9" s="84">
        <v>21554</v>
      </c>
      <c r="G9" s="84">
        <f t="shared" si="3"/>
        <v>3521</v>
      </c>
      <c r="H9" s="88">
        <v>25075</v>
      </c>
      <c r="I9" s="63">
        <f t="shared" si="2"/>
        <v>25075</v>
      </c>
    </row>
    <row r="10" s="63" customFormat="1" spans="1:9">
      <c r="A10" s="89" t="s">
        <v>90</v>
      </c>
      <c r="B10" s="90">
        <v>16799</v>
      </c>
      <c r="C10" s="82">
        <f t="shared" si="0"/>
        <v>0</v>
      </c>
      <c r="D10" s="90">
        <v>16799</v>
      </c>
      <c r="E10" s="87" t="s">
        <v>91</v>
      </c>
      <c r="F10" s="84">
        <v>121679</v>
      </c>
      <c r="G10" s="84">
        <f t="shared" si="3"/>
        <v>6904</v>
      </c>
      <c r="H10" s="91">
        <v>128583</v>
      </c>
      <c r="I10" s="63">
        <f t="shared" si="2"/>
        <v>128583</v>
      </c>
    </row>
    <row r="11" s="63" customFormat="1" spans="1:9">
      <c r="A11" s="89" t="s">
        <v>92</v>
      </c>
      <c r="B11" s="90"/>
      <c r="C11" s="82">
        <f t="shared" si="0"/>
        <v>0</v>
      </c>
      <c r="D11" s="90"/>
      <c r="E11" s="87" t="s">
        <v>93</v>
      </c>
      <c r="F11" s="84">
        <v>903</v>
      </c>
      <c r="G11" s="84">
        <f t="shared" si="3"/>
        <v>1510</v>
      </c>
      <c r="H11" s="88">
        <v>2413</v>
      </c>
      <c r="I11" s="63">
        <f t="shared" si="2"/>
        <v>2413</v>
      </c>
    </row>
    <row r="12" s="63" customFormat="1" spans="1:9">
      <c r="A12" s="89" t="s">
        <v>94</v>
      </c>
      <c r="B12" s="90">
        <v>2240</v>
      </c>
      <c r="C12" s="82">
        <f t="shared" si="0"/>
        <v>0</v>
      </c>
      <c r="D12" s="90">
        <v>2240</v>
      </c>
      <c r="E12" s="87" t="s">
        <v>95</v>
      </c>
      <c r="F12" s="84">
        <v>2625</v>
      </c>
      <c r="G12" s="84">
        <f t="shared" si="3"/>
        <v>2826</v>
      </c>
      <c r="H12" s="92">
        <v>5451</v>
      </c>
      <c r="I12" s="63">
        <f t="shared" si="2"/>
        <v>5451</v>
      </c>
    </row>
    <row r="13" s="63" customFormat="1" spans="1:9">
      <c r="A13" s="89" t="s">
        <v>96</v>
      </c>
      <c r="B13" s="90">
        <v>1266</v>
      </c>
      <c r="C13" s="82">
        <f t="shared" si="0"/>
        <v>0</v>
      </c>
      <c r="D13" s="90">
        <v>1266</v>
      </c>
      <c r="E13" s="87" t="s">
        <v>97</v>
      </c>
      <c r="F13" s="84">
        <v>77212</v>
      </c>
      <c r="G13" s="84">
        <f t="shared" si="3"/>
        <v>5252</v>
      </c>
      <c r="H13" s="88">
        <v>82464</v>
      </c>
      <c r="I13" s="63">
        <f t="shared" si="2"/>
        <v>82464</v>
      </c>
    </row>
    <row r="14" s="63" customFormat="1" spans="1:9">
      <c r="A14" s="89" t="s">
        <v>98</v>
      </c>
      <c r="B14" s="90">
        <v>3659</v>
      </c>
      <c r="C14" s="82">
        <f t="shared" si="0"/>
        <v>0</v>
      </c>
      <c r="D14" s="90">
        <v>3659</v>
      </c>
      <c r="E14" s="87" t="s">
        <v>99</v>
      </c>
      <c r="F14" s="84">
        <v>75749</v>
      </c>
      <c r="G14" s="84">
        <f t="shared" si="3"/>
        <v>14872</v>
      </c>
      <c r="H14" s="88">
        <v>90621</v>
      </c>
      <c r="I14" s="63">
        <f t="shared" si="2"/>
        <v>90621</v>
      </c>
    </row>
    <row r="15" s="63" customFormat="1" spans="1:9">
      <c r="A15" s="89" t="s">
        <v>100</v>
      </c>
      <c r="B15" s="90">
        <v>1944</v>
      </c>
      <c r="C15" s="82">
        <f t="shared" si="0"/>
        <v>0</v>
      </c>
      <c r="D15" s="90">
        <v>1944</v>
      </c>
      <c r="E15" s="87" t="s">
        <v>101</v>
      </c>
      <c r="F15" s="84">
        <v>5044</v>
      </c>
      <c r="G15" s="84">
        <f t="shared" si="3"/>
        <v>1017</v>
      </c>
      <c r="H15" s="85">
        <v>6061</v>
      </c>
      <c r="I15" s="63">
        <f t="shared" si="2"/>
        <v>6061</v>
      </c>
    </row>
    <row r="16" s="63" customFormat="1" spans="1:10">
      <c r="A16" s="89" t="s">
        <v>102</v>
      </c>
      <c r="B16" s="90">
        <v>1433</v>
      </c>
      <c r="C16" s="82">
        <f t="shared" si="0"/>
        <v>0</v>
      </c>
      <c r="D16" s="90">
        <v>1433</v>
      </c>
      <c r="E16" s="87" t="s">
        <v>103</v>
      </c>
      <c r="F16" s="84">
        <v>7987</v>
      </c>
      <c r="G16" s="84">
        <f t="shared" si="3"/>
        <v>69810</v>
      </c>
      <c r="H16" s="92">
        <v>77797</v>
      </c>
      <c r="I16" s="63">
        <f t="shared" si="2"/>
        <v>77797</v>
      </c>
      <c r="J16" s="114"/>
    </row>
    <row r="17" s="63" customFormat="1" spans="1:10">
      <c r="A17" s="89" t="s">
        <v>104</v>
      </c>
      <c r="B17" s="90">
        <v>6176</v>
      </c>
      <c r="C17" s="82">
        <f t="shared" si="0"/>
        <v>0</v>
      </c>
      <c r="D17" s="90">
        <v>6176</v>
      </c>
      <c r="E17" s="87" t="s">
        <v>105</v>
      </c>
      <c r="F17" s="84">
        <v>63638</v>
      </c>
      <c r="G17" s="84">
        <f t="shared" si="3"/>
        <v>27500</v>
      </c>
      <c r="H17" s="85">
        <v>91138</v>
      </c>
      <c r="I17" s="63">
        <f t="shared" si="2"/>
        <v>91138</v>
      </c>
      <c r="J17" s="115"/>
    </row>
    <row r="18" s="63" customFormat="1" spans="1:10">
      <c r="A18" s="89" t="s">
        <v>106</v>
      </c>
      <c r="B18" s="90">
        <v>6267</v>
      </c>
      <c r="C18" s="82">
        <f t="shared" si="0"/>
        <v>0</v>
      </c>
      <c r="D18" s="90">
        <v>6267</v>
      </c>
      <c r="E18" s="87" t="s">
        <v>107</v>
      </c>
      <c r="F18" s="84">
        <v>19587</v>
      </c>
      <c r="G18" s="84">
        <f t="shared" si="3"/>
        <v>18647</v>
      </c>
      <c r="H18" s="88">
        <v>38234</v>
      </c>
      <c r="I18" s="63">
        <f t="shared" si="2"/>
        <v>38234</v>
      </c>
      <c r="J18" s="114"/>
    </row>
    <row r="19" s="63" customFormat="1" spans="1:9">
      <c r="A19" s="89" t="s">
        <v>108</v>
      </c>
      <c r="B19" s="90">
        <v>1754</v>
      </c>
      <c r="C19" s="82">
        <f t="shared" si="0"/>
        <v>0</v>
      </c>
      <c r="D19" s="90">
        <v>1754</v>
      </c>
      <c r="E19" s="87" t="s">
        <v>109</v>
      </c>
      <c r="F19" s="84">
        <v>645</v>
      </c>
      <c r="G19" s="84">
        <f t="shared" si="3"/>
        <v>354</v>
      </c>
      <c r="H19" s="92">
        <v>999</v>
      </c>
      <c r="I19" s="63">
        <f t="shared" si="2"/>
        <v>999</v>
      </c>
    </row>
    <row r="20" s="63" customFormat="1" spans="1:9">
      <c r="A20" s="89" t="s">
        <v>110</v>
      </c>
      <c r="B20" s="90">
        <v>9473</v>
      </c>
      <c r="C20" s="82">
        <f t="shared" si="0"/>
        <v>0</v>
      </c>
      <c r="D20" s="90">
        <v>9473</v>
      </c>
      <c r="E20" s="87" t="s">
        <v>111</v>
      </c>
      <c r="F20" s="84">
        <v>221</v>
      </c>
      <c r="G20" s="84">
        <f t="shared" si="3"/>
        <v>234</v>
      </c>
      <c r="H20" s="85">
        <v>455</v>
      </c>
      <c r="I20" s="63">
        <f t="shared" si="2"/>
        <v>455</v>
      </c>
    </row>
    <row r="21" s="63" customFormat="1" spans="1:9">
      <c r="A21" s="89" t="s">
        <v>112</v>
      </c>
      <c r="B21" s="90">
        <v>6172</v>
      </c>
      <c r="C21" s="82">
        <f t="shared" si="0"/>
        <v>0</v>
      </c>
      <c r="D21" s="90">
        <v>6172</v>
      </c>
      <c r="E21" s="93" t="s">
        <v>113</v>
      </c>
      <c r="F21" s="84"/>
      <c r="G21" s="84">
        <f t="shared" si="3"/>
        <v>29</v>
      </c>
      <c r="H21" s="85">
        <v>29</v>
      </c>
      <c r="I21" s="63">
        <f t="shared" si="2"/>
        <v>29</v>
      </c>
    </row>
    <row r="22" s="63" customFormat="1" spans="1:9">
      <c r="A22" s="89" t="s">
        <v>114</v>
      </c>
      <c r="B22" s="90"/>
      <c r="C22" s="82">
        <f t="shared" si="0"/>
        <v>0</v>
      </c>
      <c r="D22" s="90"/>
      <c r="E22" s="93" t="s">
        <v>115</v>
      </c>
      <c r="F22" s="84"/>
      <c r="G22" s="84">
        <f t="shared" si="3"/>
        <v>0</v>
      </c>
      <c r="H22" s="85">
        <v>0</v>
      </c>
      <c r="I22" s="63">
        <f t="shared" si="2"/>
        <v>0</v>
      </c>
    </row>
    <row r="23" s="63" customFormat="1" spans="1:9">
      <c r="A23" s="94" t="s">
        <v>116</v>
      </c>
      <c r="B23" s="90">
        <v>1000</v>
      </c>
      <c r="C23" s="82">
        <f t="shared" si="0"/>
        <v>0</v>
      </c>
      <c r="D23" s="90">
        <v>1000</v>
      </c>
      <c r="E23" s="93" t="s">
        <v>117</v>
      </c>
      <c r="F23" s="84">
        <v>2647</v>
      </c>
      <c r="G23" s="84">
        <f t="shared" si="3"/>
        <v>1044</v>
      </c>
      <c r="H23" s="85">
        <v>3691</v>
      </c>
      <c r="I23" s="63">
        <f t="shared" si="2"/>
        <v>3691</v>
      </c>
    </row>
    <row r="24" s="63" customFormat="1" spans="1:9">
      <c r="A24" s="89" t="s">
        <v>118</v>
      </c>
      <c r="B24" s="90"/>
      <c r="C24" s="82"/>
      <c r="D24" s="90"/>
      <c r="E24" s="93" t="s">
        <v>119</v>
      </c>
      <c r="F24" s="84">
        <v>9300</v>
      </c>
      <c r="G24" s="84">
        <f t="shared" si="3"/>
        <v>1890</v>
      </c>
      <c r="H24" s="85">
        <v>11190</v>
      </c>
      <c r="I24" s="63">
        <f t="shared" si="2"/>
        <v>11190</v>
      </c>
    </row>
    <row r="25" s="63" customFormat="1" spans="1:9">
      <c r="A25" s="86" t="s">
        <v>120</v>
      </c>
      <c r="B25" s="82">
        <f>SUM(B26:B39)</f>
        <v>29219</v>
      </c>
      <c r="C25" s="82">
        <f>SUM(C26:C39)</f>
        <v>0</v>
      </c>
      <c r="D25" s="82">
        <f>SUM(D26:D39)</f>
        <v>29219</v>
      </c>
      <c r="E25" s="93" t="s">
        <v>121</v>
      </c>
      <c r="F25" s="84">
        <v>281</v>
      </c>
      <c r="G25" s="84">
        <f t="shared" si="3"/>
        <v>1698</v>
      </c>
      <c r="H25" s="85">
        <v>1979</v>
      </c>
      <c r="I25" s="63">
        <f t="shared" si="2"/>
        <v>1979</v>
      </c>
    </row>
    <row r="26" s="63" customFormat="1" spans="1:9">
      <c r="A26" s="89" t="s">
        <v>122</v>
      </c>
      <c r="B26" s="90">
        <v>3056</v>
      </c>
      <c r="C26" s="82">
        <f t="shared" ref="C26:C33" si="4">D26-B26</f>
        <v>0</v>
      </c>
      <c r="D26" s="90">
        <v>3056</v>
      </c>
      <c r="E26" s="93" t="s">
        <v>123</v>
      </c>
      <c r="F26" s="84">
        <v>5000</v>
      </c>
      <c r="G26" s="84">
        <f t="shared" si="3"/>
        <v>0</v>
      </c>
      <c r="H26" s="85">
        <v>5000</v>
      </c>
      <c r="I26" s="63">
        <f t="shared" si="2"/>
        <v>5000</v>
      </c>
    </row>
    <row r="27" s="63" customFormat="1" spans="1:9">
      <c r="A27" s="89" t="s">
        <v>124</v>
      </c>
      <c r="B27" s="90">
        <v>14036</v>
      </c>
      <c r="C27" s="82">
        <f t="shared" si="4"/>
        <v>0</v>
      </c>
      <c r="D27" s="90">
        <v>14036</v>
      </c>
      <c r="E27" s="93" t="s">
        <v>125</v>
      </c>
      <c r="F27" s="84"/>
      <c r="G27" s="84">
        <f t="shared" si="3"/>
        <v>1103</v>
      </c>
      <c r="H27" s="85">
        <v>1103</v>
      </c>
      <c r="I27" s="63">
        <f t="shared" si="2"/>
        <v>1103</v>
      </c>
    </row>
    <row r="28" s="63" customFormat="1" spans="1:9">
      <c r="A28" s="89" t="s">
        <v>126</v>
      </c>
      <c r="B28" s="90">
        <v>8227</v>
      </c>
      <c r="C28" s="82">
        <f t="shared" si="4"/>
        <v>0</v>
      </c>
      <c r="D28" s="90">
        <v>8227</v>
      </c>
      <c r="E28" s="93" t="s">
        <v>127</v>
      </c>
      <c r="F28" s="84">
        <v>9469</v>
      </c>
      <c r="G28" s="84">
        <f t="shared" si="3"/>
        <v>0</v>
      </c>
      <c r="H28" s="85">
        <v>9469</v>
      </c>
      <c r="I28" s="63">
        <f t="shared" si="2"/>
        <v>9469</v>
      </c>
    </row>
    <row r="29" s="63" customFormat="1" spans="1:9">
      <c r="A29" s="89" t="s">
        <v>128</v>
      </c>
      <c r="B29" s="90"/>
      <c r="C29" s="82">
        <f t="shared" si="4"/>
        <v>0</v>
      </c>
      <c r="D29" s="90"/>
      <c r="E29" s="93" t="s">
        <v>129</v>
      </c>
      <c r="F29" s="84"/>
      <c r="G29" s="84">
        <f t="shared" si="3"/>
        <v>0</v>
      </c>
      <c r="H29" s="85">
        <v>0</v>
      </c>
      <c r="I29" s="63">
        <f t="shared" si="2"/>
        <v>0</v>
      </c>
    </row>
    <row r="30" s="63" customFormat="1" spans="1:9">
      <c r="A30" s="89" t="s">
        <v>130</v>
      </c>
      <c r="B30" s="90">
        <v>3000</v>
      </c>
      <c r="C30" s="82">
        <f t="shared" si="4"/>
        <v>0</v>
      </c>
      <c r="D30" s="90">
        <v>3000</v>
      </c>
      <c r="E30" s="95"/>
      <c r="F30" s="96"/>
      <c r="G30" s="96"/>
      <c r="H30" s="97"/>
      <c r="I30" s="63">
        <f t="shared" si="2"/>
        <v>0</v>
      </c>
    </row>
    <row r="31" s="63" customFormat="1" spans="1:9">
      <c r="A31" s="89" t="s">
        <v>131</v>
      </c>
      <c r="B31" s="90"/>
      <c r="C31" s="82">
        <f t="shared" si="4"/>
        <v>0</v>
      </c>
      <c r="D31" s="90"/>
      <c r="E31" s="98"/>
      <c r="F31" s="82"/>
      <c r="G31" s="82"/>
      <c r="H31" s="99"/>
      <c r="I31" s="63">
        <f t="shared" si="2"/>
        <v>0</v>
      </c>
    </row>
    <row r="32" s="63" customFormat="1" spans="1:9">
      <c r="A32" s="89" t="s">
        <v>132</v>
      </c>
      <c r="B32" s="90">
        <v>900</v>
      </c>
      <c r="C32" s="82">
        <f t="shared" si="4"/>
        <v>0</v>
      </c>
      <c r="D32" s="90">
        <v>900</v>
      </c>
      <c r="E32" s="98"/>
      <c r="F32" s="82"/>
      <c r="G32" s="82"/>
      <c r="H32" s="99"/>
      <c r="I32" s="63">
        <f t="shared" si="2"/>
        <v>0</v>
      </c>
    </row>
    <row r="33" s="63" customFormat="1" spans="1:9">
      <c r="A33" s="89" t="s">
        <v>133</v>
      </c>
      <c r="B33" s="82"/>
      <c r="C33" s="82">
        <f t="shared" si="4"/>
        <v>0</v>
      </c>
      <c r="D33" s="82"/>
      <c r="E33" s="98"/>
      <c r="F33" s="82"/>
      <c r="G33" s="82"/>
      <c r="H33" s="99"/>
      <c r="I33" s="63">
        <f t="shared" si="2"/>
        <v>0</v>
      </c>
    </row>
    <row r="34" s="63" customFormat="1" spans="1:9">
      <c r="A34" s="89"/>
      <c r="B34" s="82"/>
      <c r="C34" s="82"/>
      <c r="D34" s="82"/>
      <c r="E34" s="98"/>
      <c r="F34" s="82"/>
      <c r="G34" s="82"/>
      <c r="H34" s="99"/>
      <c r="I34" s="63">
        <f t="shared" si="2"/>
        <v>0</v>
      </c>
    </row>
    <row r="35" s="63" customFormat="1" spans="1:9">
      <c r="A35" s="98"/>
      <c r="B35" s="82"/>
      <c r="C35" s="82"/>
      <c r="D35" s="82"/>
      <c r="E35" s="98"/>
      <c r="F35" s="82"/>
      <c r="G35" s="82"/>
      <c r="H35" s="99"/>
      <c r="I35" s="63">
        <f t="shared" si="2"/>
        <v>0</v>
      </c>
    </row>
    <row r="36" s="63" customFormat="1" spans="1:9">
      <c r="A36" s="100"/>
      <c r="B36" s="82"/>
      <c r="C36" s="82"/>
      <c r="D36" s="82"/>
      <c r="E36" s="98"/>
      <c r="F36" s="82"/>
      <c r="G36" s="82"/>
      <c r="H36" s="99"/>
      <c r="I36" s="63">
        <f t="shared" si="2"/>
        <v>0</v>
      </c>
    </row>
    <row r="37" s="63" customFormat="1" spans="1:9">
      <c r="A37" s="95"/>
      <c r="B37" s="82"/>
      <c r="C37" s="101"/>
      <c r="D37" s="101"/>
      <c r="E37" s="95"/>
      <c r="F37" s="82"/>
      <c r="G37" s="82"/>
      <c r="H37" s="99"/>
      <c r="I37" s="63">
        <f t="shared" si="2"/>
        <v>0</v>
      </c>
    </row>
    <row r="38" s="63" customFormat="1" spans="1:9">
      <c r="A38" s="95"/>
      <c r="B38" s="82"/>
      <c r="C38" s="101"/>
      <c r="D38" s="101"/>
      <c r="E38" s="95"/>
      <c r="F38" s="82"/>
      <c r="G38" s="82"/>
      <c r="H38" s="99"/>
      <c r="I38" s="63">
        <f t="shared" si="2"/>
        <v>0</v>
      </c>
    </row>
    <row r="39" s="63" customFormat="1" spans="1:9">
      <c r="A39" s="95"/>
      <c r="B39" s="82"/>
      <c r="C39" s="101"/>
      <c r="D39" s="101"/>
      <c r="E39" s="95"/>
      <c r="F39" s="82"/>
      <c r="G39" s="82"/>
      <c r="H39" s="99"/>
      <c r="I39" s="63">
        <f t="shared" si="2"/>
        <v>0</v>
      </c>
    </row>
    <row r="40" s="63" customFormat="1" spans="1:9">
      <c r="A40" s="102" t="s">
        <v>134</v>
      </c>
      <c r="B40" s="82">
        <f t="shared" ref="B40:H40" si="5">B6</f>
        <v>119810</v>
      </c>
      <c r="C40" s="82">
        <f t="shared" si="5"/>
        <v>0</v>
      </c>
      <c r="D40" s="82">
        <f t="shared" si="5"/>
        <v>119810</v>
      </c>
      <c r="E40" s="102" t="s">
        <v>135</v>
      </c>
      <c r="F40" s="82">
        <f t="shared" si="5"/>
        <v>464204</v>
      </c>
      <c r="G40" s="82">
        <f t="shared" si="5"/>
        <v>158320</v>
      </c>
      <c r="H40" s="99">
        <f t="shared" si="5"/>
        <v>622524</v>
      </c>
      <c r="I40" s="63">
        <f t="shared" si="2"/>
        <v>622524</v>
      </c>
    </row>
    <row r="41" s="63" customFormat="1" spans="1:9">
      <c r="A41" s="95"/>
      <c r="B41" s="82"/>
      <c r="C41" s="82"/>
      <c r="D41" s="82"/>
      <c r="E41" s="95"/>
      <c r="F41" s="82"/>
      <c r="G41" s="84">
        <f t="shared" ref="G41:G52" si="6">H41-F41</f>
        <v>0</v>
      </c>
      <c r="H41" s="99"/>
      <c r="I41" s="63">
        <f t="shared" si="2"/>
        <v>0</v>
      </c>
    </row>
    <row r="42" s="63" customFormat="1" spans="1:9">
      <c r="A42" s="103" t="s">
        <v>136</v>
      </c>
      <c r="B42" s="82">
        <f>SUM(B43:B45)</f>
        <v>360125</v>
      </c>
      <c r="C42" s="82">
        <f>SUM(C43:C45)</f>
        <v>93493</v>
      </c>
      <c r="D42" s="82">
        <f>SUM(D43:D45)</f>
        <v>453618</v>
      </c>
      <c r="E42" s="104" t="s">
        <v>137</v>
      </c>
      <c r="F42" s="82"/>
      <c r="G42" s="84">
        <f t="shared" si="6"/>
        <v>0</v>
      </c>
      <c r="H42" s="99">
        <v>0</v>
      </c>
      <c r="I42" s="63">
        <f t="shared" si="2"/>
        <v>0</v>
      </c>
    </row>
    <row r="43" s="63" customFormat="1" spans="1:9">
      <c r="A43" s="105" t="s">
        <v>138</v>
      </c>
      <c r="B43" s="82">
        <v>15191</v>
      </c>
      <c r="C43" s="82">
        <f t="shared" ref="C43:C52" si="7">D43-B43</f>
        <v>0</v>
      </c>
      <c r="D43" s="82">
        <v>15191</v>
      </c>
      <c r="E43" s="104" t="s">
        <v>139</v>
      </c>
      <c r="F43" s="82"/>
      <c r="G43" s="84">
        <f t="shared" si="6"/>
        <v>0</v>
      </c>
      <c r="H43" s="99"/>
      <c r="I43" s="63">
        <f t="shared" si="2"/>
        <v>0</v>
      </c>
    </row>
    <row r="44" s="63" customFormat="1" spans="1:9">
      <c r="A44" s="105" t="s">
        <v>140</v>
      </c>
      <c r="B44" s="82">
        <v>235923</v>
      </c>
      <c r="C44" s="82">
        <f t="shared" si="7"/>
        <v>41832</v>
      </c>
      <c r="D44" s="82">
        <v>277755</v>
      </c>
      <c r="E44" s="106" t="s">
        <v>141</v>
      </c>
      <c r="F44" s="82"/>
      <c r="G44" s="84">
        <f t="shared" si="6"/>
        <v>120</v>
      </c>
      <c r="H44" s="99">
        <v>120</v>
      </c>
      <c r="I44" s="63">
        <f t="shared" si="2"/>
        <v>120</v>
      </c>
    </row>
    <row r="45" s="63" customFormat="1" spans="1:9">
      <c r="A45" s="105" t="s">
        <v>142</v>
      </c>
      <c r="B45" s="82">
        <v>109011</v>
      </c>
      <c r="C45" s="82">
        <f t="shared" si="7"/>
        <v>51661</v>
      </c>
      <c r="D45" s="82">
        <v>160672</v>
      </c>
      <c r="E45" s="103" t="s">
        <v>143</v>
      </c>
      <c r="F45" s="82"/>
      <c r="G45" s="84">
        <f t="shared" si="6"/>
        <v>0</v>
      </c>
      <c r="H45" s="99"/>
      <c r="I45" s="63">
        <f t="shared" si="2"/>
        <v>0</v>
      </c>
    </row>
    <row r="46" s="63" customFormat="1" spans="1:9">
      <c r="A46" s="103" t="s">
        <v>144</v>
      </c>
      <c r="B46" s="82"/>
      <c r="C46" s="82">
        <f t="shared" si="7"/>
        <v>0</v>
      </c>
      <c r="D46" s="82">
        <v>0</v>
      </c>
      <c r="E46" s="105" t="s">
        <v>145</v>
      </c>
      <c r="F46" s="82"/>
      <c r="G46" s="84">
        <f t="shared" si="6"/>
        <v>0</v>
      </c>
      <c r="H46" s="99"/>
      <c r="I46" s="63">
        <f t="shared" si="2"/>
        <v>0</v>
      </c>
    </row>
    <row r="47" s="63" customFormat="1" spans="1:9">
      <c r="A47" s="103" t="s">
        <v>146</v>
      </c>
      <c r="B47" s="82"/>
      <c r="C47" s="82">
        <f t="shared" si="7"/>
        <v>0</v>
      </c>
      <c r="D47" s="82">
        <v>0</v>
      </c>
      <c r="E47" s="105" t="s">
        <v>147</v>
      </c>
      <c r="F47" s="82"/>
      <c r="G47" s="84">
        <f t="shared" si="6"/>
        <v>0</v>
      </c>
      <c r="H47" s="99"/>
      <c r="I47" s="63">
        <f t="shared" si="2"/>
        <v>0</v>
      </c>
    </row>
    <row r="48" s="63" customFormat="1" spans="1:9">
      <c r="A48" s="103" t="s">
        <v>148</v>
      </c>
      <c r="B48" s="82"/>
      <c r="C48" s="82">
        <f t="shared" si="7"/>
        <v>64947</v>
      </c>
      <c r="D48" s="82">
        <v>64947</v>
      </c>
      <c r="E48" s="105" t="s">
        <v>149</v>
      </c>
      <c r="F48" s="82"/>
      <c r="G48" s="84">
        <f t="shared" si="6"/>
        <v>0</v>
      </c>
      <c r="H48" s="99"/>
      <c r="I48" s="63">
        <f t="shared" si="2"/>
        <v>0</v>
      </c>
    </row>
    <row r="49" s="63" customFormat="1" spans="1:9">
      <c r="A49" s="103" t="s">
        <v>150</v>
      </c>
      <c r="B49" s="82"/>
      <c r="C49" s="82">
        <f t="shared" si="7"/>
        <v>0</v>
      </c>
      <c r="D49" s="82">
        <v>0</v>
      </c>
      <c r="E49" s="107" t="s">
        <v>151</v>
      </c>
      <c r="F49" s="82">
        <v>15731</v>
      </c>
      <c r="G49" s="84">
        <f t="shared" si="6"/>
        <v>0</v>
      </c>
      <c r="H49" s="99">
        <v>15731</v>
      </c>
      <c r="I49" s="63">
        <f t="shared" si="2"/>
        <v>15731</v>
      </c>
    </row>
    <row r="50" s="63" customFormat="1" spans="1:9">
      <c r="A50" s="108"/>
      <c r="B50" s="82"/>
      <c r="C50" s="82">
        <f t="shared" si="7"/>
        <v>0</v>
      </c>
      <c r="D50" s="82"/>
      <c r="E50" s="107" t="s">
        <v>152</v>
      </c>
      <c r="F50" s="101"/>
      <c r="G50" s="84">
        <f t="shared" si="6"/>
        <v>0</v>
      </c>
      <c r="H50" s="97"/>
      <c r="I50" s="63">
        <f t="shared" si="2"/>
        <v>0</v>
      </c>
    </row>
    <row r="51" s="63" customFormat="1" spans="1:9">
      <c r="A51" s="98"/>
      <c r="B51" s="82"/>
      <c r="C51" s="82">
        <f t="shared" si="7"/>
        <v>0</v>
      </c>
      <c r="D51" s="82"/>
      <c r="E51" s="107" t="s">
        <v>153</v>
      </c>
      <c r="F51" s="101"/>
      <c r="G51" s="84">
        <f t="shared" si="6"/>
        <v>0</v>
      </c>
      <c r="H51" s="97"/>
      <c r="I51" s="63">
        <f t="shared" si="2"/>
        <v>0</v>
      </c>
    </row>
    <row r="52" s="63" customFormat="1" spans="1:9">
      <c r="A52" s="95"/>
      <c r="B52" s="101"/>
      <c r="C52" s="82">
        <f t="shared" si="7"/>
        <v>0</v>
      </c>
      <c r="D52" s="101"/>
      <c r="E52" s="109"/>
      <c r="F52" s="101"/>
      <c r="G52" s="84">
        <f t="shared" si="6"/>
        <v>0</v>
      </c>
      <c r="H52" s="97"/>
      <c r="I52" s="63">
        <f t="shared" si="2"/>
        <v>0</v>
      </c>
    </row>
    <row r="53" s="63" customFormat="1" spans="1:9">
      <c r="A53" s="102" t="s">
        <v>154</v>
      </c>
      <c r="B53" s="101">
        <f>B40+B42+B46+B47+B48+B49</f>
        <v>479935</v>
      </c>
      <c r="C53" s="101">
        <f>C40+C42+C46+C47+C48+C49</f>
        <v>158440</v>
      </c>
      <c r="D53" s="101">
        <f>D40+D42+D46+D47+D48+D49</f>
        <v>638375</v>
      </c>
      <c r="E53" s="102" t="s">
        <v>155</v>
      </c>
      <c r="F53" s="101">
        <f t="shared" ref="F53:H53" si="8">F40+F42+F43+F44+F45+F49+F50+F51</f>
        <v>479935</v>
      </c>
      <c r="G53" s="101">
        <f t="shared" si="8"/>
        <v>158440</v>
      </c>
      <c r="H53" s="97">
        <f t="shared" si="8"/>
        <v>638375</v>
      </c>
      <c r="I53" s="63">
        <f t="shared" si="2"/>
        <v>638375</v>
      </c>
    </row>
    <row r="54" s="63" customFormat="1" spans="1:8">
      <c r="A54" s="110"/>
      <c r="B54" s="111"/>
      <c r="C54" s="111"/>
      <c r="D54" s="111"/>
      <c r="E54" s="112"/>
      <c r="F54" s="111"/>
      <c r="G54" s="111"/>
      <c r="H54" s="113"/>
    </row>
  </sheetData>
  <protectedRanges>
    <protectedRange sqref="B25" name="区域1" securityDescriptor=""/>
    <protectedRange sqref="B33" name="区域2" securityDescriptor=""/>
    <protectedRange sqref="B8:B23 D8:D23" name="区域1_1" securityDescriptor=""/>
    <protectedRange sqref="B26:B32 D26:D32" name="区域2_1" securityDescriptor=""/>
    <protectedRange sqref="A24" name="区域1_2" securityDescriptor=""/>
  </protectedRanges>
  <mergeCells count="4">
    <mergeCell ref="A2:H2"/>
    <mergeCell ref="G3:H3"/>
    <mergeCell ref="A4:D4"/>
    <mergeCell ref="E4:H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3"/>
  <sheetViews>
    <sheetView tabSelected="1" workbookViewId="0">
      <selection activeCell="E5" sqref="E5"/>
    </sheetView>
  </sheetViews>
  <sheetFormatPr defaultColWidth="9" defaultRowHeight="15.75"/>
  <cols>
    <col min="1" max="1" width="37.8833333333333" style="1" customWidth="1"/>
    <col min="2" max="2" width="7.63333333333333" style="2" customWidth="1"/>
    <col min="3" max="3" width="8.13333333333333" style="2"/>
    <col min="4" max="4" width="8.44166666666667" style="2" customWidth="1"/>
    <col min="5" max="5" width="48" style="1" customWidth="1"/>
    <col min="6" max="8" width="8.13333333333333" style="2"/>
    <col min="9" max="9" width="8.13333333333333" style="3"/>
    <col min="10" max="10" width="12" style="4" customWidth="1"/>
    <col min="11" max="11" width="9" style="4" customWidth="1"/>
    <col min="12" max="255" width="9" style="1" customWidth="1"/>
    <col min="256" max="16384" width="9" style="1"/>
  </cols>
  <sheetData>
    <row r="1" s="1" customFormat="1" ht="18.75" spans="1:11">
      <c r="A1" s="5" t="s">
        <v>156</v>
      </c>
      <c r="B1" s="2"/>
      <c r="C1" s="2"/>
      <c r="D1" s="2"/>
      <c r="F1" s="2"/>
      <c r="G1" s="2"/>
      <c r="H1" s="2"/>
      <c r="I1" s="3"/>
      <c r="J1" s="4"/>
      <c r="K1" s="4"/>
    </row>
    <row r="2" s="1" customFormat="1" ht="25.5" spans="1:11">
      <c r="A2" s="6" t="s">
        <v>157</v>
      </c>
      <c r="B2" s="6"/>
      <c r="C2" s="6"/>
      <c r="D2" s="6"/>
      <c r="E2" s="6"/>
      <c r="F2" s="6"/>
      <c r="G2" s="6"/>
      <c r="H2" s="6"/>
      <c r="I2" s="48"/>
      <c r="J2" s="4"/>
      <c r="K2" s="4"/>
    </row>
    <row r="3" s="1" customFormat="1" spans="1:11">
      <c r="A3" s="7"/>
      <c r="B3" s="8"/>
      <c r="C3" s="8"/>
      <c r="D3" s="8"/>
      <c r="E3" s="7"/>
      <c r="F3" s="8"/>
      <c r="G3" s="9" t="s">
        <v>2</v>
      </c>
      <c r="H3" s="10"/>
      <c r="I3" s="49"/>
      <c r="J3" s="50"/>
      <c r="K3" s="4"/>
    </row>
    <row r="4" s="1" customFormat="1" spans="1:11">
      <c r="A4" s="11" t="s">
        <v>75</v>
      </c>
      <c r="B4" s="11"/>
      <c r="C4" s="11"/>
      <c r="D4" s="11"/>
      <c r="E4" s="11" t="s">
        <v>76</v>
      </c>
      <c r="F4" s="11"/>
      <c r="G4" s="11"/>
      <c r="H4" s="11"/>
      <c r="I4" s="51"/>
      <c r="J4" s="4"/>
      <c r="K4" s="4"/>
    </row>
    <row r="5" s="1" customFormat="1" ht="28.5" spans="1:11">
      <c r="A5" s="11" t="s">
        <v>158</v>
      </c>
      <c r="B5" s="12" t="s">
        <v>78</v>
      </c>
      <c r="C5" s="13" t="s">
        <v>159</v>
      </c>
      <c r="D5" s="14" t="s">
        <v>80</v>
      </c>
      <c r="E5" s="15" t="s">
        <v>158</v>
      </c>
      <c r="F5" s="12" t="s">
        <v>78</v>
      </c>
      <c r="G5" s="13" t="s">
        <v>159</v>
      </c>
      <c r="H5" s="14" t="s">
        <v>80</v>
      </c>
      <c r="I5" s="52"/>
      <c r="J5" s="4"/>
      <c r="K5" s="4"/>
    </row>
    <row r="6" s="1" customFormat="1" spans="1:11">
      <c r="A6" s="16" t="s">
        <v>82</v>
      </c>
      <c r="B6" s="17">
        <f>SUM(B7:B27)</f>
        <v>33600</v>
      </c>
      <c r="C6" s="18">
        <f>D6-B6</f>
        <v>11511</v>
      </c>
      <c r="D6" s="17">
        <f>SUM(D7:D27)</f>
        <v>45111</v>
      </c>
      <c r="E6" s="16" t="s">
        <v>83</v>
      </c>
      <c r="F6" s="19">
        <v>50399</v>
      </c>
      <c r="G6" s="20">
        <v>23403</v>
      </c>
      <c r="H6" s="21">
        <v>73802</v>
      </c>
      <c r="I6" s="53"/>
      <c r="J6" s="54"/>
      <c r="K6" s="4"/>
    </row>
    <row r="7" s="1" customFormat="1" spans="1:11">
      <c r="A7" s="22" t="s">
        <v>160</v>
      </c>
      <c r="B7" s="23"/>
      <c r="C7" s="24"/>
      <c r="D7" s="25"/>
      <c r="E7" s="26" t="s">
        <v>161</v>
      </c>
      <c r="F7" s="27">
        <f t="shared" ref="F7:H7" si="0">F8</f>
        <v>1</v>
      </c>
      <c r="G7" s="27">
        <f t="shared" si="0"/>
        <v>12</v>
      </c>
      <c r="H7" s="27">
        <f t="shared" si="0"/>
        <v>13</v>
      </c>
      <c r="I7" s="55"/>
      <c r="J7" s="4"/>
      <c r="K7" s="4"/>
    </row>
    <row r="8" s="1" customFormat="1" spans="1:11">
      <c r="A8" s="22" t="s">
        <v>162</v>
      </c>
      <c r="B8" s="23"/>
      <c r="C8" s="24"/>
      <c r="D8" s="25"/>
      <c r="E8" s="28" t="s">
        <v>163</v>
      </c>
      <c r="F8" s="25">
        <v>1</v>
      </c>
      <c r="G8" s="29">
        <f>H8-F8</f>
        <v>12</v>
      </c>
      <c r="H8" s="29">
        <v>13</v>
      </c>
      <c r="I8" s="53"/>
      <c r="J8" s="4"/>
      <c r="K8" s="4"/>
    </row>
    <row r="9" s="1" customFormat="1" spans="1:11">
      <c r="A9" s="22" t="s">
        <v>164</v>
      </c>
      <c r="B9" s="23"/>
      <c r="C9" s="24"/>
      <c r="D9" s="25"/>
      <c r="E9" s="26" t="s">
        <v>165</v>
      </c>
      <c r="F9" s="27">
        <f t="shared" ref="F9:H9" si="1">SUM(F10:F11)</f>
        <v>0</v>
      </c>
      <c r="G9" s="27">
        <f t="shared" si="1"/>
        <v>0</v>
      </c>
      <c r="H9" s="27">
        <f t="shared" si="1"/>
        <v>0</v>
      </c>
      <c r="I9" s="55"/>
      <c r="J9" s="4"/>
      <c r="K9" s="4"/>
    </row>
    <row r="10" s="1" customFormat="1" spans="1:11">
      <c r="A10" s="22" t="s">
        <v>166</v>
      </c>
      <c r="B10" s="23"/>
      <c r="C10" s="24"/>
      <c r="D10" s="25"/>
      <c r="E10" s="28" t="s">
        <v>167</v>
      </c>
      <c r="F10" s="25">
        <v>0</v>
      </c>
      <c r="G10" s="29">
        <f>H10-F10</f>
        <v>0</v>
      </c>
      <c r="H10" s="29"/>
      <c r="I10" s="55"/>
      <c r="J10" s="4"/>
      <c r="K10" s="4"/>
    </row>
    <row r="11" s="1" customFormat="1" spans="1:11">
      <c r="A11" s="22" t="s">
        <v>168</v>
      </c>
      <c r="B11" s="23"/>
      <c r="C11" s="24"/>
      <c r="D11" s="25"/>
      <c r="E11" s="28" t="s">
        <v>169</v>
      </c>
      <c r="F11" s="25"/>
      <c r="G11" s="29"/>
      <c r="H11" s="29"/>
      <c r="I11" s="55"/>
      <c r="J11" s="4"/>
      <c r="K11" s="4"/>
    </row>
    <row r="12" s="1" customFormat="1" spans="1:11">
      <c r="A12" s="22" t="s">
        <v>170</v>
      </c>
      <c r="B12" s="23"/>
      <c r="C12" s="24"/>
      <c r="D12" s="25"/>
      <c r="E12" s="26" t="s">
        <v>171</v>
      </c>
      <c r="F12" s="27">
        <f>SUM(F13:F14)</f>
        <v>0</v>
      </c>
      <c r="G12" s="29"/>
      <c r="H12" s="29">
        <f t="shared" ref="H12:H14" si="2">F12+G12</f>
        <v>0</v>
      </c>
      <c r="I12" s="55"/>
      <c r="J12" s="4"/>
      <c r="K12" s="4"/>
    </row>
    <row r="13" s="1" customFormat="1" spans="1:11">
      <c r="A13" s="22" t="s">
        <v>172</v>
      </c>
      <c r="B13" s="23">
        <v>250</v>
      </c>
      <c r="C13" s="24">
        <f t="shared" ref="C13:C27" si="3">D13-B13</f>
        <v>507</v>
      </c>
      <c r="D13" s="23">
        <v>757</v>
      </c>
      <c r="E13" s="26" t="s">
        <v>173</v>
      </c>
      <c r="F13" s="25"/>
      <c r="G13" s="29"/>
      <c r="H13" s="29">
        <f t="shared" si="2"/>
        <v>0</v>
      </c>
      <c r="I13" s="55"/>
      <c r="J13" s="4"/>
      <c r="K13" s="4"/>
    </row>
    <row r="14" s="1" customFormat="1" spans="1:11">
      <c r="A14" s="22" t="s">
        <v>174</v>
      </c>
      <c r="B14" s="23">
        <v>230</v>
      </c>
      <c r="C14" s="24">
        <f t="shared" si="3"/>
        <v>550</v>
      </c>
      <c r="D14" s="23">
        <v>780</v>
      </c>
      <c r="E14" s="26" t="s">
        <v>175</v>
      </c>
      <c r="F14" s="25"/>
      <c r="G14" s="29"/>
      <c r="H14" s="29">
        <f t="shared" si="2"/>
        <v>0</v>
      </c>
      <c r="I14" s="53"/>
      <c r="J14" s="4"/>
      <c r="K14" s="4"/>
    </row>
    <row r="15" s="1" customFormat="1" spans="1:11">
      <c r="A15" s="22" t="s">
        <v>176</v>
      </c>
      <c r="B15" s="23">
        <v>30000</v>
      </c>
      <c r="C15" s="24">
        <f t="shared" si="3"/>
        <v>10439</v>
      </c>
      <c r="D15" s="23">
        <v>40439</v>
      </c>
      <c r="E15" s="26" t="s">
        <v>177</v>
      </c>
      <c r="F15" s="27">
        <f t="shared" ref="F15:H15" si="4">SUM(F16:F21)</f>
        <v>44172</v>
      </c>
      <c r="G15" s="27">
        <f t="shared" si="4"/>
        <v>22456</v>
      </c>
      <c r="H15" s="27">
        <f t="shared" si="4"/>
        <v>66628</v>
      </c>
      <c r="I15" s="56"/>
      <c r="J15" s="4"/>
      <c r="K15" s="4"/>
    </row>
    <row r="16" s="1" customFormat="1" spans="1:11">
      <c r="A16" s="22" t="s">
        <v>178</v>
      </c>
      <c r="B16" s="23"/>
      <c r="C16" s="24">
        <f t="shared" si="3"/>
        <v>0</v>
      </c>
      <c r="D16" s="23"/>
      <c r="E16" s="26" t="s">
        <v>179</v>
      </c>
      <c r="F16" s="25">
        <v>40583</v>
      </c>
      <c r="G16" s="29">
        <f t="shared" ref="G16:G21" si="5">H16-F16</f>
        <v>21064</v>
      </c>
      <c r="H16" s="25">
        <v>61647</v>
      </c>
      <c r="I16" s="55"/>
      <c r="J16" s="4"/>
      <c r="K16" s="4"/>
    </row>
    <row r="17" s="1" customFormat="1" spans="1:11">
      <c r="A17" s="22" t="s">
        <v>180</v>
      </c>
      <c r="B17" s="23"/>
      <c r="C17" s="24">
        <f t="shared" si="3"/>
        <v>0</v>
      </c>
      <c r="D17" s="23"/>
      <c r="E17" s="26" t="s">
        <v>181</v>
      </c>
      <c r="F17" s="25"/>
      <c r="G17" s="29">
        <f t="shared" si="5"/>
        <v>0</v>
      </c>
      <c r="H17" s="25"/>
      <c r="I17" s="55"/>
      <c r="J17" s="4"/>
      <c r="K17" s="4"/>
    </row>
    <row r="18" s="1" customFormat="1" spans="1:11">
      <c r="A18" s="22" t="s">
        <v>182</v>
      </c>
      <c r="B18" s="23">
        <v>2800</v>
      </c>
      <c r="C18" s="24">
        <f t="shared" si="3"/>
        <v>0</v>
      </c>
      <c r="D18" s="23">
        <v>2800</v>
      </c>
      <c r="E18" s="26" t="s">
        <v>183</v>
      </c>
      <c r="F18" s="25">
        <v>340</v>
      </c>
      <c r="G18" s="29">
        <f t="shared" si="5"/>
        <v>507</v>
      </c>
      <c r="H18" s="23">
        <v>847</v>
      </c>
      <c r="I18" s="55"/>
      <c r="J18" s="4"/>
      <c r="K18" s="4"/>
    </row>
    <row r="19" s="1" customFormat="1" spans="1:11">
      <c r="A19" s="22" t="s">
        <v>184</v>
      </c>
      <c r="B19" s="23"/>
      <c r="C19" s="24">
        <f t="shared" si="3"/>
        <v>0</v>
      </c>
      <c r="D19" s="23"/>
      <c r="E19" s="26" t="s">
        <v>185</v>
      </c>
      <c r="F19" s="25">
        <v>323</v>
      </c>
      <c r="G19" s="29">
        <f t="shared" si="5"/>
        <v>550</v>
      </c>
      <c r="H19" s="23">
        <v>873</v>
      </c>
      <c r="I19" s="55"/>
      <c r="J19" s="4"/>
      <c r="K19" s="4"/>
    </row>
    <row r="20" s="1" customFormat="1" spans="1:11">
      <c r="A20" s="22" t="s">
        <v>186</v>
      </c>
      <c r="B20" s="23"/>
      <c r="C20" s="24">
        <f t="shared" si="3"/>
        <v>0</v>
      </c>
      <c r="D20" s="23"/>
      <c r="E20" s="26" t="s">
        <v>187</v>
      </c>
      <c r="F20" s="25">
        <v>2926</v>
      </c>
      <c r="G20" s="29">
        <f t="shared" si="5"/>
        <v>0</v>
      </c>
      <c r="H20" s="25">
        <v>2926</v>
      </c>
      <c r="I20" s="55"/>
      <c r="J20" s="4"/>
      <c r="K20" s="4"/>
    </row>
    <row r="21" s="1" customFormat="1" spans="1:11">
      <c r="A21" s="22" t="s">
        <v>188</v>
      </c>
      <c r="B21" s="23"/>
      <c r="C21" s="24">
        <f t="shared" si="3"/>
        <v>0</v>
      </c>
      <c r="D21" s="23"/>
      <c r="E21" s="26" t="s">
        <v>189</v>
      </c>
      <c r="F21" s="25"/>
      <c r="G21" s="29">
        <f t="shared" si="5"/>
        <v>335</v>
      </c>
      <c r="H21" s="29">
        <v>335</v>
      </c>
      <c r="I21" s="55"/>
      <c r="J21" s="4"/>
      <c r="K21" s="4"/>
    </row>
    <row r="22" s="1" customFormat="1" spans="1:11">
      <c r="A22" s="22" t="s">
        <v>190</v>
      </c>
      <c r="B22" s="23">
        <v>320</v>
      </c>
      <c r="C22" s="24">
        <f t="shared" si="3"/>
        <v>15</v>
      </c>
      <c r="D22" s="23">
        <v>335</v>
      </c>
      <c r="E22" s="26" t="s">
        <v>191</v>
      </c>
      <c r="F22" s="27">
        <f>SUM(F23:F26)</f>
        <v>0</v>
      </c>
      <c r="G22" s="29"/>
      <c r="H22" s="29">
        <f t="shared" ref="H22:H33" si="6">F22+G22</f>
        <v>0</v>
      </c>
      <c r="I22" s="55"/>
      <c r="J22" s="4"/>
      <c r="K22" s="4"/>
    </row>
    <row r="23" s="1" customFormat="1" ht="27" spans="1:11">
      <c r="A23" s="30" t="s">
        <v>192</v>
      </c>
      <c r="B23" s="23"/>
      <c r="C23" s="24">
        <f t="shared" si="3"/>
        <v>0</v>
      </c>
      <c r="D23" s="25"/>
      <c r="E23" s="31" t="s">
        <v>193</v>
      </c>
      <c r="F23" s="25"/>
      <c r="G23" s="29"/>
      <c r="H23" s="29">
        <f t="shared" si="6"/>
        <v>0</v>
      </c>
      <c r="I23" s="55"/>
      <c r="J23" s="4"/>
      <c r="K23" s="4"/>
    </row>
    <row r="24" s="1" customFormat="1" spans="1:11">
      <c r="A24" s="22" t="s">
        <v>194</v>
      </c>
      <c r="B24" s="23"/>
      <c r="C24" s="24">
        <f t="shared" si="3"/>
        <v>0</v>
      </c>
      <c r="D24" s="25"/>
      <c r="E24" s="31" t="s">
        <v>195</v>
      </c>
      <c r="F24" s="25"/>
      <c r="G24" s="29"/>
      <c r="H24" s="29">
        <f t="shared" si="6"/>
        <v>0</v>
      </c>
      <c r="I24" s="55"/>
      <c r="J24" s="4"/>
      <c r="K24" s="4"/>
    </row>
    <row r="25" s="1" customFormat="1" ht="27" spans="1:11">
      <c r="A25" s="30" t="s">
        <v>196</v>
      </c>
      <c r="B25" s="23"/>
      <c r="C25" s="24">
        <f t="shared" si="3"/>
        <v>0</v>
      </c>
      <c r="D25" s="25"/>
      <c r="E25" s="31" t="s">
        <v>197</v>
      </c>
      <c r="F25" s="25"/>
      <c r="G25" s="29"/>
      <c r="H25" s="29">
        <f t="shared" si="6"/>
        <v>0</v>
      </c>
      <c r="I25" s="55"/>
      <c r="J25" s="4"/>
      <c r="K25" s="4"/>
    </row>
    <row r="26" s="1" customFormat="1" spans="1:11">
      <c r="A26" s="22" t="s">
        <v>198</v>
      </c>
      <c r="B26" s="23"/>
      <c r="C26" s="24">
        <f t="shared" si="3"/>
        <v>0</v>
      </c>
      <c r="D26" s="25"/>
      <c r="E26" s="31" t="s">
        <v>199</v>
      </c>
      <c r="F26" s="32"/>
      <c r="G26" s="29"/>
      <c r="H26" s="29">
        <f t="shared" si="6"/>
        <v>0</v>
      </c>
      <c r="I26" s="55"/>
      <c r="J26" s="4"/>
      <c r="K26" s="4"/>
    </row>
    <row r="27" s="1" customFormat="1" spans="1:11">
      <c r="A27" s="22" t="s">
        <v>200</v>
      </c>
      <c r="B27" s="23"/>
      <c r="C27" s="24">
        <f t="shared" si="3"/>
        <v>0</v>
      </c>
      <c r="D27" s="25"/>
      <c r="E27" s="28" t="s">
        <v>201</v>
      </c>
      <c r="F27" s="27">
        <f>SUM(F28:F33)</f>
        <v>0</v>
      </c>
      <c r="G27" s="29"/>
      <c r="H27" s="29">
        <f t="shared" si="6"/>
        <v>0</v>
      </c>
      <c r="I27" s="55"/>
      <c r="J27" s="4"/>
      <c r="K27" s="4"/>
    </row>
    <row r="28" s="1" customFormat="1" ht="24" spans="1:11">
      <c r="A28" s="25"/>
      <c r="B28" s="23"/>
      <c r="C28" s="24"/>
      <c r="D28" s="25"/>
      <c r="E28" s="33" t="s">
        <v>202</v>
      </c>
      <c r="F28" s="32"/>
      <c r="G28" s="29"/>
      <c r="H28" s="29">
        <f t="shared" si="6"/>
        <v>0</v>
      </c>
      <c r="I28" s="55"/>
      <c r="J28" s="4"/>
      <c r="K28" s="4"/>
    </row>
    <row r="29" s="1" customFormat="1" spans="1:11">
      <c r="A29" s="34"/>
      <c r="B29" s="24"/>
      <c r="C29" s="24"/>
      <c r="D29" s="25"/>
      <c r="E29" s="31" t="s">
        <v>203</v>
      </c>
      <c r="F29" s="32"/>
      <c r="G29" s="29"/>
      <c r="H29" s="29">
        <f t="shared" si="6"/>
        <v>0</v>
      </c>
      <c r="I29" s="55"/>
      <c r="J29" s="4"/>
      <c r="K29" s="4"/>
    </row>
    <row r="30" s="1" customFormat="1" spans="1:11">
      <c r="A30" s="34"/>
      <c r="B30" s="24"/>
      <c r="C30" s="24"/>
      <c r="D30" s="25"/>
      <c r="E30" s="31" t="s">
        <v>204</v>
      </c>
      <c r="F30" s="32"/>
      <c r="G30" s="29"/>
      <c r="H30" s="29">
        <f t="shared" si="6"/>
        <v>0</v>
      </c>
      <c r="I30" s="55"/>
      <c r="J30" s="4"/>
      <c r="K30" s="4"/>
    </row>
    <row r="31" s="1" customFormat="1" spans="1:11">
      <c r="A31" s="34"/>
      <c r="B31" s="24"/>
      <c r="C31" s="24"/>
      <c r="D31" s="25"/>
      <c r="E31" s="31" t="s">
        <v>205</v>
      </c>
      <c r="F31" s="32"/>
      <c r="G31" s="29"/>
      <c r="H31" s="29">
        <f t="shared" si="6"/>
        <v>0</v>
      </c>
      <c r="I31" s="55"/>
      <c r="J31" s="4"/>
      <c r="K31" s="4"/>
    </row>
    <row r="32" s="1" customFormat="1" spans="1:11">
      <c r="A32" s="34"/>
      <c r="B32" s="24"/>
      <c r="C32" s="24"/>
      <c r="D32" s="25"/>
      <c r="E32" s="31" t="s">
        <v>206</v>
      </c>
      <c r="F32" s="32"/>
      <c r="G32" s="29"/>
      <c r="H32" s="29">
        <f t="shared" si="6"/>
        <v>0</v>
      </c>
      <c r="I32" s="55"/>
      <c r="J32" s="4"/>
      <c r="K32" s="4"/>
    </row>
    <row r="33" s="1" customFormat="1" spans="1:11">
      <c r="A33" s="34"/>
      <c r="B33" s="24"/>
      <c r="C33" s="24"/>
      <c r="D33" s="25"/>
      <c r="E33" s="31" t="s">
        <v>207</v>
      </c>
      <c r="F33" s="32"/>
      <c r="G33" s="29"/>
      <c r="H33" s="29">
        <f t="shared" si="6"/>
        <v>0</v>
      </c>
      <c r="I33" s="53"/>
      <c r="J33" s="4"/>
      <c r="K33" s="4"/>
    </row>
    <row r="34" s="1" customFormat="1" spans="1:11">
      <c r="A34" s="34"/>
      <c r="B34" s="24"/>
      <c r="C34" s="24"/>
      <c r="D34" s="25"/>
      <c r="E34" s="28" t="s">
        <v>208</v>
      </c>
      <c r="F34" s="27">
        <f t="shared" ref="F34:H34" si="7">SUM(F35:F37)</f>
        <v>0</v>
      </c>
      <c r="G34" s="27">
        <f t="shared" si="7"/>
        <v>0</v>
      </c>
      <c r="H34" s="27">
        <f t="shared" si="7"/>
        <v>0</v>
      </c>
      <c r="I34" s="55"/>
      <c r="J34" s="4"/>
      <c r="K34" s="4"/>
    </row>
    <row r="35" s="1" customFormat="1" spans="1:11">
      <c r="A35" s="34"/>
      <c r="B35" s="24"/>
      <c r="C35" s="24"/>
      <c r="D35" s="25"/>
      <c r="E35" s="31" t="s">
        <v>209</v>
      </c>
      <c r="F35" s="32"/>
      <c r="G35" s="29"/>
      <c r="H35" s="29">
        <f>F35+G35</f>
        <v>0</v>
      </c>
      <c r="I35" s="55"/>
      <c r="J35" s="4"/>
      <c r="K35" s="4"/>
    </row>
    <row r="36" s="1" customFormat="1" spans="1:11">
      <c r="A36" s="34"/>
      <c r="B36" s="24"/>
      <c r="C36" s="24"/>
      <c r="D36" s="25"/>
      <c r="E36" s="31" t="s">
        <v>210</v>
      </c>
      <c r="F36" s="32"/>
      <c r="G36" s="29"/>
      <c r="H36" s="29"/>
      <c r="I36" s="55"/>
      <c r="J36" s="4"/>
      <c r="K36" s="4"/>
    </row>
    <row r="37" s="1" customFormat="1" spans="1:11">
      <c r="A37" s="34"/>
      <c r="B37" s="24"/>
      <c r="C37" s="24"/>
      <c r="D37" s="25"/>
      <c r="E37" s="31" t="s">
        <v>211</v>
      </c>
      <c r="F37" s="32"/>
      <c r="G37" s="29"/>
      <c r="H37" s="29">
        <f>F37+G37</f>
        <v>0</v>
      </c>
      <c r="I37" s="55"/>
      <c r="J37" s="4"/>
      <c r="K37" s="4"/>
    </row>
    <row r="38" s="1" customFormat="1" spans="1:11">
      <c r="A38" s="34"/>
      <c r="B38" s="24"/>
      <c r="C38" s="24"/>
      <c r="D38" s="25"/>
      <c r="E38" s="28" t="s">
        <v>212</v>
      </c>
      <c r="F38" s="27">
        <f>F39</f>
        <v>0</v>
      </c>
      <c r="G38" s="29">
        <f t="shared" ref="G38:G43" si="8">H38-F38</f>
        <v>7</v>
      </c>
      <c r="H38" s="29">
        <v>7</v>
      </c>
      <c r="I38" s="55"/>
      <c r="J38" s="4"/>
      <c r="K38" s="4"/>
    </row>
    <row r="39" s="1" customFormat="1" spans="1:11">
      <c r="A39" s="34"/>
      <c r="B39" s="24"/>
      <c r="C39" s="24"/>
      <c r="D39" s="25"/>
      <c r="E39" s="31" t="s">
        <v>213</v>
      </c>
      <c r="F39" s="32"/>
      <c r="G39" s="29">
        <f t="shared" si="8"/>
        <v>7</v>
      </c>
      <c r="H39" s="29">
        <v>7</v>
      </c>
      <c r="I39" s="53"/>
      <c r="J39" s="4"/>
      <c r="K39" s="4"/>
    </row>
    <row r="40" s="1" customFormat="1" spans="1:11">
      <c r="A40" s="34"/>
      <c r="B40" s="24"/>
      <c r="C40" s="24"/>
      <c r="D40" s="25"/>
      <c r="E40" s="28" t="s">
        <v>214</v>
      </c>
      <c r="F40" s="27">
        <f t="shared" ref="F40:H40" si="9">SUM(F41:F43)</f>
        <v>2614</v>
      </c>
      <c r="G40" s="27">
        <f t="shared" si="9"/>
        <v>928</v>
      </c>
      <c r="H40" s="27">
        <f t="shared" si="9"/>
        <v>3542</v>
      </c>
      <c r="I40" s="55"/>
      <c r="J40" s="4"/>
      <c r="K40" s="4"/>
    </row>
    <row r="41" s="1" customFormat="1" spans="1:11">
      <c r="A41" s="34"/>
      <c r="B41" s="24"/>
      <c r="C41" s="24"/>
      <c r="D41" s="25"/>
      <c r="E41" s="31" t="s">
        <v>215</v>
      </c>
      <c r="F41" s="32"/>
      <c r="G41" s="29"/>
      <c r="H41" s="29"/>
      <c r="I41" s="55"/>
      <c r="J41" s="4"/>
      <c r="K41" s="4"/>
    </row>
    <row r="42" s="1" customFormat="1" spans="1:11">
      <c r="A42" s="34"/>
      <c r="B42" s="24"/>
      <c r="C42" s="24"/>
      <c r="D42" s="25"/>
      <c r="E42" s="31" t="s">
        <v>216</v>
      </c>
      <c r="F42" s="32">
        <v>15</v>
      </c>
      <c r="G42" s="29">
        <v>6</v>
      </c>
      <c r="H42" s="29">
        <v>21</v>
      </c>
      <c r="I42" s="57"/>
      <c r="J42" s="4"/>
      <c r="K42" s="4"/>
    </row>
    <row r="43" s="1" customFormat="1" spans="1:11">
      <c r="A43" s="34"/>
      <c r="B43" s="24"/>
      <c r="C43" s="24"/>
      <c r="D43" s="32"/>
      <c r="E43" s="31" t="s">
        <v>217</v>
      </c>
      <c r="F43" s="32">
        <v>2599</v>
      </c>
      <c r="G43" s="29">
        <f t="shared" si="8"/>
        <v>922</v>
      </c>
      <c r="H43" s="32">
        <v>3521</v>
      </c>
      <c r="I43" s="55"/>
      <c r="J43" s="4"/>
      <c r="K43" s="4"/>
    </row>
    <row r="44" s="1" customFormat="1" spans="1:11">
      <c r="A44" s="34"/>
      <c r="B44" s="24"/>
      <c r="C44" s="24"/>
      <c r="D44" s="32"/>
      <c r="E44" s="28" t="s">
        <v>218</v>
      </c>
      <c r="F44" s="32">
        <v>3612</v>
      </c>
      <c r="G44" s="29"/>
      <c r="H44" s="29">
        <f t="shared" ref="H44:H47" si="10">F44+G44</f>
        <v>3612</v>
      </c>
      <c r="I44" s="55"/>
      <c r="J44" s="4"/>
      <c r="K44" s="4"/>
    </row>
    <row r="45" s="1" customFormat="1" spans="1:11">
      <c r="A45" s="34"/>
      <c r="B45" s="24"/>
      <c r="C45" s="24"/>
      <c r="D45" s="32"/>
      <c r="E45" s="28" t="s">
        <v>219</v>
      </c>
      <c r="F45" s="32"/>
      <c r="G45" s="29"/>
      <c r="H45" s="29">
        <f t="shared" si="10"/>
        <v>0</v>
      </c>
      <c r="I45" s="55"/>
      <c r="J45" s="4"/>
      <c r="K45" s="4"/>
    </row>
    <row r="46" s="1" customFormat="1" spans="1:11">
      <c r="A46" s="34"/>
      <c r="B46" s="24"/>
      <c r="C46" s="24"/>
      <c r="D46" s="32"/>
      <c r="E46" s="35"/>
      <c r="F46" s="32"/>
      <c r="G46" s="29"/>
      <c r="H46" s="29"/>
      <c r="I46" s="55"/>
      <c r="J46" s="4"/>
      <c r="K46" s="4"/>
    </row>
    <row r="47" s="1" customFormat="1" spans="1:11">
      <c r="A47" s="34"/>
      <c r="B47" s="24"/>
      <c r="C47" s="24"/>
      <c r="D47" s="24"/>
      <c r="E47" s="35"/>
      <c r="F47" s="29"/>
      <c r="G47" s="29"/>
      <c r="H47" s="29">
        <f t="shared" si="10"/>
        <v>0</v>
      </c>
      <c r="I47" s="55"/>
      <c r="J47" s="4"/>
      <c r="K47" s="4"/>
    </row>
    <row r="48" s="1" customFormat="1" spans="1:11">
      <c r="A48" s="34"/>
      <c r="B48" s="24"/>
      <c r="C48" s="24"/>
      <c r="D48" s="24"/>
      <c r="E48" s="36"/>
      <c r="F48" s="29"/>
      <c r="G48" s="29"/>
      <c r="H48" s="29"/>
      <c r="I48" s="55"/>
      <c r="J48" s="4"/>
      <c r="K48" s="4"/>
    </row>
    <row r="49" s="1" customFormat="1" spans="1:11">
      <c r="A49" s="34"/>
      <c r="B49" s="24"/>
      <c r="C49" s="24"/>
      <c r="D49" s="24"/>
      <c r="E49" s="37"/>
      <c r="F49" s="29"/>
      <c r="G49" s="38"/>
      <c r="H49" s="38"/>
      <c r="I49" s="58"/>
      <c r="J49" s="4"/>
      <c r="K49" s="4"/>
    </row>
    <row r="50" s="1" customFormat="1" spans="1:11">
      <c r="A50" s="39" t="s">
        <v>220</v>
      </c>
      <c r="B50" s="24">
        <f>B6</f>
        <v>33600</v>
      </c>
      <c r="C50" s="24">
        <f t="shared" ref="C50:C55" si="11">D50-B50</f>
        <v>11511</v>
      </c>
      <c r="D50" s="24">
        <f>D6</f>
        <v>45111</v>
      </c>
      <c r="E50" s="39" t="s">
        <v>221</v>
      </c>
      <c r="F50" s="40">
        <f t="shared" ref="F50:H50" si="12">F7+F9+F12+F15+F22+F27+F34+F38+F40+F44+F45</f>
        <v>50399</v>
      </c>
      <c r="G50" s="40">
        <f t="shared" si="12"/>
        <v>23403</v>
      </c>
      <c r="H50" s="40">
        <f t="shared" si="12"/>
        <v>73802</v>
      </c>
      <c r="I50" s="59"/>
      <c r="J50" s="60"/>
      <c r="K50" s="4"/>
    </row>
    <row r="51" s="1" customFormat="1" spans="1:11">
      <c r="A51" s="34"/>
      <c r="B51" s="24"/>
      <c r="C51" s="24"/>
      <c r="D51" s="24"/>
      <c r="E51" s="34"/>
      <c r="F51" s="24"/>
      <c r="G51" s="24"/>
      <c r="H51" s="24"/>
      <c r="I51" s="61"/>
      <c r="J51" s="4"/>
      <c r="K51" s="4"/>
    </row>
    <row r="52" s="1" customFormat="1" spans="1:11">
      <c r="A52" s="41" t="s">
        <v>136</v>
      </c>
      <c r="B52" s="24">
        <v>2615</v>
      </c>
      <c r="C52" s="24">
        <f t="shared" si="11"/>
        <v>992</v>
      </c>
      <c r="D52" s="24">
        <v>3607</v>
      </c>
      <c r="E52" s="42" t="s">
        <v>222</v>
      </c>
      <c r="F52" s="24"/>
      <c r="G52" s="24"/>
      <c r="H52" s="24">
        <f>F52+G52</f>
        <v>0</v>
      </c>
      <c r="I52" s="61"/>
      <c r="J52" s="4"/>
      <c r="K52" s="4"/>
    </row>
    <row r="53" s="1" customFormat="1" spans="1:11">
      <c r="A53" s="41" t="s">
        <v>223</v>
      </c>
      <c r="B53" s="24">
        <v>14572</v>
      </c>
      <c r="C53" s="24"/>
      <c r="D53" s="24">
        <v>14572</v>
      </c>
      <c r="E53" s="42" t="s">
        <v>224</v>
      </c>
      <c r="F53" s="24"/>
      <c r="G53" s="43"/>
      <c r="H53" s="24"/>
      <c r="I53" s="61"/>
      <c r="J53" s="4"/>
      <c r="K53" s="4"/>
    </row>
    <row r="54" s="1" customFormat="1" spans="1:11">
      <c r="A54" s="44" t="s">
        <v>225</v>
      </c>
      <c r="B54" s="24"/>
      <c r="C54" s="24"/>
      <c r="D54" s="24"/>
      <c r="E54" s="42" t="s">
        <v>226</v>
      </c>
      <c r="F54" s="24"/>
      <c r="G54" s="24"/>
      <c r="H54" s="24"/>
      <c r="I54" s="61"/>
      <c r="J54" s="4"/>
      <c r="K54" s="4"/>
    </row>
    <row r="55" s="1" customFormat="1" spans="1:11">
      <c r="A55" s="45" t="s">
        <v>227</v>
      </c>
      <c r="B55" s="46"/>
      <c r="C55" s="24">
        <f t="shared" si="11"/>
        <v>10900</v>
      </c>
      <c r="D55" s="46">
        <v>10900</v>
      </c>
      <c r="E55" s="45" t="s">
        <v>228</v>
      </c>
      <c r="F55" s="24"/>
      <c r="G55" s="24"/>
      <c r="H55" s="24"/>
      <c r="I55" s="61"/>
      <c r="J55" s="4"/>
      <c r="K55" s="4"/>
    </row>
    <row r="56" s="1" customFormat="1" spans="1:11">
      <c r="A56" s="34"/>
      <c r="B56" s="24"/>
      <c r="C56" s="24"/>
      <c r="D56" s="24"/>
      <c r="E56" s="45" t="s">
        <v>229</v>
      </c>
      <c r="F56" s="24">
        <v>388</v>
      </c>
      <c r="G56" s="24">
        <f>H56-F56</f>
        <v>0</v>
      </c>
      <c r="H56" s="24">
        <v>388</v>
      </c>
      <c r="I56" s="61"/>
      <c r="J56" s="4"/>
      <c r="K56" s="4"/>
    </row>
    <row r="57" s="1" customFormat="1" spans="1:11">
      <c r="A57" s="34"/>
      <c r="B57" s="24"/>
      <c r="C57" s="24"/>
      <c r="D57" s="24"/>
      <c r="E57" s="34"/>
      <c r="F57" s="24"/>
      <c r="G57" s="24"/>
      <c r="H57" s="24"/>
      <c r="I57" s="61"/>
      <c r="J57" s="4"/>
      <c r="K57" s="4"/>
    </row>
    <row r="58" s="1" customFormat="1" spans="1:11">
      <c r="A58" s="39" t="s">
        <v>230</v>
      </c>
      <c r="B58" s="24">
        <f>B50+B52+B53+B54+B55</f>
        <v>50787</v>
      </c>
      <c r="C58" s="24">
        <f>C50+C52+C53+C54+C55</f>
        <v>23403</v>
      </c>
      <c r="D58" s="24">
        <f>D50+D52+D53+D54+D55</f>
        <v>74190</v>
      </c>
      <c r="E58" s="39" t="s">
        <v>231</v>
      </c>
      <c r="F58" s="24">
        <f t="shared" ref="F58:H58" si="13">F50+F52+F53+F54+F55+F56</f>
        <v>50787</v>
      </c>
      <c r="G58" s="24">
        <f t="shared" si="13"/>
        <v>23403</v>
      </c>
      <c r="H58" s="24">
        <f t="shared" si="13"/>
        <v>74190</v>
      </c>
      <c r="I58" s="61"/>
      <c r="J58" s="60"/>
      <c r="K58" s="4"/>
    </row>
    <row r="59" s="1" customFormat="1" spans="2:11">
      <c r="B59" s="2"/>
      <c r="C59" s="2"/>
      <c r="D59" s="2"/>
      <c r="F59" s="2"/>
      <c r="G59" s="2"/>
      <c r="H59" s="2"/>
      <c r="I59" s="3"/>
      <c r="J59" s="4"/>
      <c r="K59" s="4"/>
    </row>
    <row r="60" s="1" customFormat="1" spans="2:11">
      <c r="B60" s="2"/>
      <c r="C60" s="2"/>
      <c r="D60" s="2"/>
      <c r="F60" s="2"/>
      <c r="G60" s="2"/>
      <c r="H60" s="2"/>
      <c r="I60" s="3"/>
      <c r="J60" s="4"/>
      <c r="K60" s="4"/>
    </row>
    <row r="61" s="1" customFormat="1" spans="2:11">
      <c r="B61" s="2"/>
      <c r="C61" s="2"/>
      <c r="D61" s="2"/>
      <c r="F61" s="2"/>
      <c r="G61" s="2"/>
      <c r="H61" s="2"/>
      <c r="I61" s="3"/>
      <c r="J61" s="4"/>
      <c r="K61" s="4"/>
    </row>
    <row r="62" s="1" customFormat="1" spans="2:11">
      <c r="B62" s="2"/>
      <c r="C62" s="2"/>
      <c r="D62" s="2"/>
      <c r="F62" s="2"/>
      <c r="G62" s="2"/>
      <c r="H62" s="2"/>
      <c r="I62" s="3"/>
      <c r="J62" s="4"/>
      <c r="K62" s="4"/>
    </row>
    <row r="63" s="1" customFormat="1" spans="2:11">
      <c r="B63" s="2"/>
      <c r="C63" s="2"/>
      <c r="D63" s="2"/>
      <c r="E63" s="47"/>
      <c r="F63" s="2"/>
      <c r="G63" s="2"/>
      <c r="H63" s="2"/>
      <c r="I63" s="3"/>
      <c r="J63" s="4"/>
      <c r="K63" s="4"/>
    </row>
  </sheetData>
  <protectedRanges>
    <protectedRange sqref="F56 H56" name="区域2" securityDescriptor=""/>
  </protectedRanges>
  <mergeCells count="4">
    <mergeCell ref="A2:H2"/>
    <mergeCell ref="G3:H3"/>
    <mergeCell ref="A4:D4"/>
    <mergeCell ref="E4:H4"/>
  </mergeCell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2018年滑县新增一般债券安排明细表</vt:lpstr>
      <vt:lpstr>2018年滑县新增专项债券安排明细表</vt:lpstr>
      <vt:lpstr>2018年一般公共预算调整表</vt:lpstr>
      <vt:lpstr>2018年政府性基金预算调整表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2018-10-12T09:43:00Z</dcterms:created>
  <dcterms:modified xsi:type="dcterms:W3CDTF">2019-01-16T07:07:40Z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KSORubyTemplateID" linkTarget="0">
    <vt:lpwstr>14</vt:lpwstr>
  </property>
</Properties>
</file>